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d.docs.live.net/a4baa39157c8231f/Documents/webmaster/"/>
    </mc:Choice>
  </mc:AlternateContent>
  <xr:revisionPtr revIDLastSave="0" documentId="8_{CC192A74-0DEC-42B7-8436-1D7F53EA2199}" xr6:coauthVersionLast="31" xr6:coauthVersionMax="31" xr10:uidLastSave="{00000000-0000-0000-0000-000000000000}"/>
  <bookViews>
    <workbookView xWindow="0" yWindow="0" windowWidth="13224" windowHeight="5652" activeTab="1" xr2:uid="{00000000-000D-0000-FFFF-FFFF00000000}"/>
  </bookViews>
  <sheets>
    <sheet name="All Events" sheetId="1" r:id="rId1"/>
    <sheet name="Points" sheetId="2" r:id="rId2"/>
  </sheets>
  <calcPr calcId="179017"/>
</workbook>
</file>

<file path=xl/calcChain.xml><?xml version="1.0" encoding="utf-8"?>
<calcChain xmlns="http://schemas.openxmlformats.org/spreadsheetml/2006/main">
  <c r="AL19" i="2" l="1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AM19" i="2" s="1"/>
  <c r="AL2" i="2"/>
  <c r="D18" i="1"/>
  <c r="D17" i="1"/>
  <c r="E17" i="1" s="1"/>
  <c r="D16" i="1"/>
  <c r="E16" i="1" s="1"/>
  <c r="D15" i="1"/>
  <c r="E15" i="1" s="1"/>
  <c r="D13" i="1"/>
  <c r="E13" i="1" s="1"/>
  <c r="D12" i="1"/>
  <c r="E12" i="1" s="1"/>
  <c r="D11" i="1"/>
  <c r="D9" i="1"/>
  <c r="E9" i="1" s="1"/>
  <c r="D7" i="1"/>
  <c r="E7" i="1" s="1"/>
  <c r="D6" i="1"/>
  <c r="E6" i="1" s="1"/>
  <c r="D5" i="1"/>
  <c r="E11" i="1" s="1"/>
  <c r="D3" i="1"/>
  <c r="E3" i="1" s="1"/>
  <c r="D2" i="1"/>
  <c r="E2" i="1" s="1"/>
  <c r="AM9" i="2" l="1"/>
  <c r="AM11" i="2"/>
  <c r="AM12" i="2"/>
  <c r="AM16" i="2"/>
  <c r="AM10" i="2"/>
  <c r="AM13" i="2"/>
  <c r="AM4" i="2"/>
  <c r="AM8" i="2"/>
  <c r="AM2" i="2"/>
  <c r="AM14" i="2"/>
  <c r="AM3" i="2"/>
  <c r="AM15" i="2"/>
  <c r="AM5" i="2"/>
  <c r="AM17" i="2"/>
  <c r="AM6" i="2"/>
  <c r="AM18" i="2"/>
  <c r="AM7" i="2"/>
  <c r="E19" i="1"/>
  <c r="E8" i="1"/>
  <c r="E18" i="1"/>
  <c r="E5" i="1"/>
  <c r="E14" i="1"/>
  <c r="E10" i="1"/>
  <c r="E4" i="1"/>
</calcChain>
</file>

<file path=xl/sharedStrings.xml><?xml version="1.0" encoding="utf-8"?>
<sst xmlns="http://schemas.openxmlformats.org/spreadsheetml/2006/main" count="251" uniqueCount="60">
  <si>
    <t>School</t>
  </si>
  <si>
    <t>Environmental</t>
  </si>
  <si>
    <t>Technical Paper</t>
  </si>
  <si>
    <t>Transport Rank</t>
  </si>
  <si>
    <t>Soccer</t>
  </si>
  <si>
    <t>Basketball</t>
  </si>
  <si>
    <t>Obstacle Course</t>
  </si>
  <si>
    <t>Scavenger Hunt</t>
  </si>
  <si>
    <t>Volleyball</t>
  </si>
  <si>
    <t>Transportation</t>
  </si>
  <si>
    <t>Kan Jam</t>
  </si>
  <si>
    <t>Design Build</t>
  </si>
  <si>
    <t>Tug of War</t>
  </si>
  <si>
    <t>Mystery Event</t>
  </si>
  <si>
    <t>Jeopardy Trivia</t>
  </si>
  <si>
    <t>Impromptu Event</t>
  </si>
  <si>
    <t>Concrete Frisbee</t>
  </si>
  <si>
    <t>Ultimate Frisbee</t>
  </si>
  <si>
    <t>Geowall</t>
  </si>
  <si>
    <t>Sustainability</t>
  </si>
  <si>
    <t>Surveying</t>
  </si>
  <si>
    <t>CC Men's E</t>
  </si>
  <si>
    <t>CC Women's E</t>
  </si>
  <si>
    <t>CC Men's S</t>
  </si>
  <si>
    <t>CC Women's S</t>
  </si>
  <si>
    <t>CC Coed</t>
  </si>
  <si>
    <t>CC Races Overal</t>
  </si>
  <si>
    <t>CC Design Report</t>
  </si>
  <si>
    <t>CC Oral Presentation</t>
  </si>
  <si>
    <t>CC Final Product</t>
  </si>
  <si>
    <t>CC Overall</t>
  </si>
  <si>
    <t>Steel Bridge Display</t>
  </si>
  <si>
    <t>Steel Bridge Construction Speed</t>
  </si>
  <si>
    <t>Steel Bridge Lightness</t>
  </si>
  <si>
    <t>Steel Bridge Stiffness</t>
  </si>
  <si>
    <t>Steel Bridge Construction Economy</t>
  </si>
  <si>
    <t>Steel Bridge Structural Efficiency</t>
  </si>
  <si>
    <t>Steel Bridge Overall</t>
  </si>
  <si>
    <t>Total</t>
  </si>
  <si>
    <t>RANK</t>
  </si>
  <si>
    <t>Arizona State University (ASU)</t>
  </si>
  <si>
    <t>California Baptist University (CBU)</t>
  </si>
  <si>
    <t>Cal Poly Pomona (CPP)</t>
  </si>
  <si>
    <t>N/A</t>
  </si>
  <si>
    <t>California Poly San Luis Obispo (CPSLO)</t>
  </si>
  <si>
    <t>California State University Fullerton (CSUF)</t>
  </si>
  <si>
    <t>California State University Long Beach (CSULB)</t>
  </si>
  <si>
    <t>California State University Los Angeles (CSULA)</t>
  </si>
  <si>
    <t>California State University Northridge (CSUN)</t>
  </si>
  <si>
    <t>Loyola Marymount University (LMU)</t>
  </si>
  <si>
    <t>Northern Arizona University (NAU)</t>
  </si>
  <si>
    <t>San Diego State University (SDSU)</t>
  </si>
  <si>
    <t>University of Arizona (UofA)</t>
  </si>
  <si>
    <t>University of California Irvine (UCI)</t>
  </si>
  <si>
    <t>University of California Los Angeles (UCLA)</t>
  </si>
  <si>
    <t>University of California San Diego (UCSD)</t>
  </si>
  <si>
    <t>University of Hawai'i at Manoa (UHM)</t>
  </si>
  <si>
    <t>University of Nevada Las Vegas (UNLV)</t>
  </si>
  <si>
    <t>University of Southern California (USC)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</si>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</sst>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0" fontId="2" fillId="3" borderId="4" xfId="0" applyFont="1" applyFill="1" applyBorder="1"/>
    <xf numFmtId="0" fontId="1" fillId="3" borderId="4" xfId="0" applyFont="1" applyFill="1" applyBorder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3" xfId="0" applyFont="1" applyFill="1" applyBorder="1"/>
    <xf numFmtId="0" fontId="4" fillId="0" borderId="0" xfId="0" applyFont="1"/>
  </cellXfs>
  <cellStyles count="1">
    <cellStyle name="Normal" xfId="0" builtinId="0"/>
  </cellStyles>
  <dxfs count="24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" sqref="G1:G1048576"/>
    </sheetView>
  </sheetViews>
  <sheetFormatPr defaultColWidth="14.44140625" defaultRowHeight="15" customHeight="1" x14ac:dyDescent="0.25"/>
  <cols>
    <col min="1" max="1" width="42.6640625" customWidth="1"/>
    <col min="2" max="2" width="14.44140625" customWidth="1"/>
    <col min="3" max="3" width="14.5546875" customWidth="1"/>
    <col min="4" max="4" width="14.44140625" hidden="1" customWidth="1"/>
    <col min="5" max="7" width="14.44140625" customWidth="1"/>
    <col min="8" max="8" width="18.88671875" customWidth="1"/>
    <col min="9" max="9" width="15.33203125" customWidth="1"/>
    <col min="10" max="14" width="14.44140625" customWidth="1"/>
    <col min="15" max="15" width="14.6640625" customWidth="1"/>
    <col min="16" max="16" width="16.44140625" customWidth="1"/>
    <col min="17" max="17" width="16.33203125" customWidth="1"/>
    <col min="18" max="18" width="15.5546875" customWidth="1"/>
    <col min="19" max="32" width="14.44140625" customWidth="1"/>
    <col min="33" max="33" width="20.33203125" customWidth="1"/>
    <col min="34" max="35" width="14.44140625" customWidth="1"/>
    <col min="36" max="37" width="23.44140625" customWidth="1"/>
    <col min="38" max="38" width="17.33203125" customWidth="1"/>
  </cols>
  <sheetData>
    <row r="1" spans="1:38" ht="36" customHeight="1" x14ac:dyDescent="0.25">
      <c r="A1" s="1" t="s">
        <v>0</v>
      </c>
      <c r="B1" s="2" t="s">
        <v>1</v>
      </c>
      <c r="C1" s="3" t="s">
        <v>2</v>
      </c>
      <c r="D1" s="2" t="s">
        <v>9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</row>
    <row r="2" spans="1:38" ht="21" customHeight="1" x14ac:dyDescent="0.25">
      <c r="A2" s="6" t="s">
        <v>40</v>
      </c>
      <c r="B2" s="7">
        <v>14</v>
      </c>
      <c r="C2" s="8">
        <v>3</v>
      </c>
      <c r="D2">
        <f>(158+173+164)/3</f>
        <v>165</v>
      </c>
      <c r="E2">
        <f t="shared" ref="E2:E19" si="0">RANK(D2,$D$2:$D$19)</f>
        <v>3</v>
      </c>
      <c r="F2" s="9" t="s">
        <v>43</v>
      </c>
      <c r="G2" s="9" t="s">
        <v>43</v>
      </c>
      <c r="H2" s="9" t="s">
        <v>43</v>
      </c>
      <c r="I2" s="9">
        <v>1</v>
      </c>
      <c r="J2" s="9" t="s">
        <v>43</v>
      </c>
      <c r="L2" s="9">
        <v>2</v>
      </c>
      <c r="M2" s="9" t="s">
        <v>43</v>
      </c>
      <c r="N2" s="9">
        <v>2</v>
      </c>
      <c r="O2" s="9">
        <v>3</v>
      </c>
      <c r="P2" s="9">
        <v>4</v>
      </c>
      <c r="Q2" t="s">
        <v>43</v>
      </c>
      <c r="S2" s="9">
        <v>13</v>
      </c>
      <c r="T2" s="9">
        <v>4</v>
      </c>
      <c r="U2" s="9">
        <v>7</v>
      </c>
      <c r="W2">
        <v>2</v>
      </c>
      <c r="AE2">
        <v>7</v>
      </c>
    </row>
    <row r="3" spans="1:38" ht="21" customHeight="1" x14ac:dyDescent="0.25">
      <c r="A3" s="6" t="s">
        <v>41</v>
      </c>
      <c r="B3" s="9" t="s">
        <v>43</v>
      </c>
      <c r="C3" s="8">
        <v>16</v>
      </c>
      <c r="D3">
        <f>(160+163+126)/3</f>
        <v>149.66666666666666</v>
      </c>
      <c r="E3">
        <f t="shared" si="0"/>
        <v>10</v>
      </c>
      <c r="F3" s="9" t="s">
        <v>43</v>
      </c>
      <c r="G3" s="7" t="s">
        <v>43</v>
      </c>
      <c r="H3" s="9">
        <v>1</v>
      </c>
      <c r="I3" s="9">
        <v>8</v>
      </c>
      <c r="J3" s="9" t="s">
        <v>43</v>
      </c>
      <c r="L3" s="9">
        <v>16</v>
      </c>
      <c r="M3" s="9">
        <v>2</v>
      </c>
      <c r="N3" s="9">
        <v>1</v>
      </c>
      <c r="O3" s="9" t="s">
        <v>43</v>
      </c>
      <c r="P3" s="9">
        <v>2</v>
      </c>
      <c r="Q3" t="s">
        <v>43</v>
      </c>
      <c r="S3" s="9">
        <v>12</v>
      </c>
      <c r="T3" s="9" t="s">
        <v>43</v>
      </c>
      <c r="U3">
        <v>5</v>
      </c>
      <c r="AE3">
        <v>16</v>
      </c>
    </row>
    <row r="4" spans="1:38" ht="21" customHeight="1" x14ac:dyDescent="0.25">
      <c r="A4" s="6" t="s">
        <v>42</v>
      </c>
      <c r="B4" s="7">
        <v>3</v>
      </c>
      <c r="C4" s="8">
        <v>5</v>
      </c>
      <c r="D4" s="9">
        <v>0</v>
      </c>
      <c r="E4">
        <f t="shared" si="0"/>
        <v>14</v>
      </c>
      <c r="F4" s="9" t="s">
        <v>43</v>
      </c>
      <c r="G4" s="9">
        <v>3</v>
      </c>
      <c r="H4" s="9" t="s">
        <v>43</v>
      </c>
      <c r="I4" s="9">
        <v>11</v>
      </c>
      <c r="J4" s="9" t="s">
        <v>43</v>
      </c>
      <c r="L4" s="9">
        <v>7</v>
      </c>
      <c r="M4" s="9" t="s">
        <v>43</v>
      </c>
      <c r="N4" s="9" t="s">
        <v>43</v>
      </c>
      <c r="O4" s="9" t="s">
        <v>43</v>
      </c>
      <c r="P4" s="9" t="s">
        <v>43</v>
      </c>
      <c r="Q4" t="s">
        <v>43</v>
      </c>
      <c r="S4" s="9">
        <v>8</v>
      </c>
      <c r="T4" s="9">
        <v>1</v>
      </c>
      <c r="AE4">
        <v>6</v>
      </c>
      <c r="AF4">
        <v>1</v>
      </c>
      <c r="AG4">
        <v>3</v>
      </c>
      <c r="AH4">
        <v>2</v>
      </c>
      <c r="AI4">
        <v>3</v>
      </c>
      <c r="AJ4">
        <v>3</v>
      </c>
      <c r="AK4">
        <v>3</v>
      </c>
      <c r="AL4">
        <v>3</v>
      </c>
    </row>
    <row r="5" spans="1:38" ht="21" customHeight="1" x14ac:dyDescent="0.25">
      <c r="A5" s="6" t="s">
        <v>44</v>
      </c>
      <c r="B5" s="7">
        <v>6</v>
      </c>
      <c r="C5" s="8">
        <v>7</v>
      </c>
      <c r="D5">
        <f>(125+177+175)/3</f>
        <v>159</v>
      </c>
      <c r="E5">
        <f t="shared" si="0"/>
        <v>7</v>
      </c>
      <c r="F5" s="9">
        <v>2</v>
      </c>
      <c r="G5" s="9" t="s">
        <v>43</v>
      </c>
      <c r="H5" s="9" t="s">
        <v>43</v>
      </c>
      <c r="I5" s="9">
        <v>3</v>
      </c>
      <c r="J5" s="9" t="s">
        <v>43</v>
      </c>
      <c r="K5">
        <v>1</v>
      </c>
      <c r="L5" s="9">
        <v>4</v>
      </c>
      <c r="M5" s="9" t="s">
        <v>43</v>
      </c>
      <c r="N5" s="9" t="s">
        <v>43</v>
      </c>
      <c r="O5" s="9" t="s">
        <v>43</v>
      </c>
      <c r="P5" s="9" t="s">
        <v>43</v>
      </c>
      <c r="Q5" s="9">
        <v>1</v>
      </c>
      <c r="S5" s="9">
        <v>9</v>
      </c>
      <c r="T5" s="9">
        <v>2</v>
      </c>
      <c r="U5" s="9">
        <v>1</v>
      </c>
      <c r="V5" s="9">
        <v>1</v>
      </c>
      <c r="W5" s="9">
        <v>1</v>
      </c>
      <c r="X5" s="9">
        <v>1</v>
      </c>
      <c r="Y5">
        <v>1</v>
      </c>
      <c r="Z5">
        <v>1</v>
      </c>
      <c r="AA5">
        <v>1</v>
      </c>
      <c r="AB5">
        <v>1</v>
      </c>
      <c r="AC5">
        <v>2</v>
      </c>
      <c r="AD5">
        <v>1</v>
      </c>
      <c r="AE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</row>
    <row r="6" spans="1:38" ht="21" customHeight="1" x14ac:dyDescent="0.25">
      <c r="A6" s="6" t="s">
        <v>45</v>
      </c>
      <c r="B6" s="9" t="s">
        <v>43</v>
      </c>
      <c r="C6" s="8">
        <v>13</v>
      </c>
      <c r="D6">
        <f>(149+145+117)/3</f>
        <v>137</v>
      </c>
      <c r="E6">
        <f t="shared" si="0"/>
        <v>11</v>
      </c>
      <c r="F6" s="9">
        <v>1</v>
      </c>
      <c r="G6" s="9" t="s">
        <v>43</v>
      </c>
      <c r="H6" s="9">
        <v>2</v>
      </c>
      <c r="I6" s="9">
        <v>7</v>
      </c>
      <c r="J6" s="9" t="s">
        <v>43</v>
      </c>
      <c r="L6" s="9" t="s">
        <v>43</v>
      </c>
      <c r="M6" s="9">
        <v>3</v>
      </c>
      <c r="N6" s="9">
        <v>4</v>
      </c>
      <c r="O6" s="9" t="s">
        <v>43</v>
      </c>
      <c r="P6" s="9" t="s">
        <v>43</v>
      </c>
      <c r="Q6" t="s">
        <v>43</v>
      </c>
      <c r="S6" s="9">
        <v>1</v>
      </c>
      <c r="T6" s="9" t="s">
        <v>43</v>
      </c>
      <c r="U6">
        <v>10</v>
      </c>
      <c r="AE6">
        <v>17</v>
      </c>
    </row>
    <row r="7" spans="1:38" ht="21" customHeight="1" x14ac:dyDescent="0.25">
      <c r="A7" s="6" t="s">
        <v>46</v>
      </c>
      <c r="B7" s="9">
        <v>1</v>
      </c>
      <c r="C7" s="8">
        <v>13</v>
      </c>
      <c r="D7">
        <f>(159+171+164)/3</f>
        <v>164.66666666666666</v>
      </c>
      <c r="E7">
        <f t="shared" si="0"/>
        <v>5</v>
      </c>
      <c r="F7" s="9" t="s">
        <v>43</v>
      </c>
      <c r="G7" s="7">
        <v>2</v>
      </c>
      <c r="H7" s="9" t="s">
        <v>43</v>
      </c>
      <c r="I7" s="9">
        <v>11</v>
      </c>
      <c r="J7" s="9" t="s">
        <v>43</v>
      </c>
      <c r="L7" s="9">
        <v>14</v>
      </c>
      <c r="M7" s="9" t="s">
        <v>43</v>
      </c>
      <c r="N7" s="9" t="s">
        <v>43</v>
      </c>
      <c r="O7" s="9" t="s">
        <v>43</v>
      </c>
      <c r="P7" s="9" t="s">
        <v>43</v>
      </c>
      <c r="Q7" t="s">
        <v>43</v>
      </c>
      <c r="R7">
        <v>1</v>
      </c>
      <c r="S7" s="9">
        <v>11</v>
      </c>
      <c r="T7" s="9">
        <v>8</v>
      </c>
      <c r="U7" s="9">
        <v>9</v>
      </c>
      <c r="AE7">
        <v>13</v>
      </c>
    </row>
    <row r="8" spans="1:38" ht="21" customHeight="1" x14ac:dyDescent="0.25">
      <c r="A8" s="6" t="s">
        <v>47</v>
      </c>
      <c r="B8" s="7">
        <v>2</v>
      </c>
      <c r="C8" s="8">
        <v>18</v>
      </c>
      <c r="D8" s="9">
        <v>0</v>
      </c>
      <c r="E8">
        <f t="shared" si="0"/>
        <v>14</v>
      </c>
      <c r="F8" s="9">
        <v>3</v>
      </c>
      <c r="G8" s="9" t="s">
        <v>43</v>
      </c>
      <c r="H8" s="9" t="s">
        <v>43</v>
      </c>
      <c r="I8" s="9">
        <v>9</v>
      </c>
      <c r="J8" s="9" t="s">
        <v>43</v>
      </c>
      <c r="L8" s="9">
        <v>13</v>
      </c>
      <c r="M8" s="9">
        <v>1</v>
      </c>
      <c r="N8" s="9" t="s">
        <v>43</v>
      </c>
      <c r="O8" s="9" t="s">
        <v>43</v>
      </c>
      <c r="P8" s="9" t="s">
        <v>43</v>
      </c>
      <c r="Q8" t="s">
        <v>43</v>
      </c>
      <c r="S8" s="9">
        <v>2</v>
      </c>
      <c r="T8" s="9">
        <v>14</v>
      </c>
      <c r="U8">
        <v>6</v>
      </c>
      <c r="AE8">
        <v>10</v>
      </c>
    </row>
    <row r="9" spans="1:38" ht="21" customHeight="1" x14ac:dyDescent="0.25">
      <c r="A9" s="6" t="s">
        <v>48</v>
      </c>
      <c r="B9" s="7">
        <v>10</v>
      </c>
      <c r="C9" s="8">
        <v>15</v>
      </c>
      <c r="D9" s="9">
        <f>(148+172+168)/3</f>
        <v>162.66666666666666</v>
      </c>
      <c r="E9">
        <f t="shared" si="0"/>
        <v>6</v>
      </c>
      <c r="F9" s="9" t="s">
        <v>43</v>
      </c>
      <c r="G9" s="9">
        <v>1</v>
      </c>
      <c r="H9" s="9" t="s">
        <v>43</v>
      </c>
      <c r="I9" s="9">
        <v>11</v>
      </c>
      <c r="J9" s="9" t="s">
        <v>43</v>
      </c>
      <c r="K9">
        <v>4</v>
      </c>
      <c r="L9" s="9">
        <v>9</v>
      </c>
      <c r="M9" s="9" t="s">
        <v>43</v>
      </c>
      <c r="N9" s="9" t="s">
        <v>43</v>
      </c>
      <c r="O9" s="9" t="s">
        <v>43</v>
      </c>
      <c r="P9" s="9" t="s">
        <v>43</v>
      </c>
      <c r="Q9" t="s">
        <v>43</v>
      </c>
      <c r="S9" s="9">
        <v>6</v>
      </c>
      <c r="T9" s="9">
        <v>13</v>
      </c>
      <c r="U9">
        <v>4</v>
      </c>
      <c r="V9">
        <v>3</v>
      </c>
      <c r="X9">
        <v>3</v>
      </c>
      <c r="Y9">
        <v>3</v>
      </c>
      <c r="Z9">
        <v>2</v>
      </c>
      <c r="AA9">
        <v>3</v>
      </c>
      <c r="AB9">
        <v>2</v>
      </c>
      <c r="AC9">
        <v>3</v>
      </c>
      <c r="AD9">
        <v>2</v>
      </c>
      <c r="AE9">
        <v>2</v>
      </c>
      <c r="AG9">
        <v>2</v>
      </c>
      <c r="AH9">
        <v>3</v>
      </c>
      <c r="AI9">
        <v>2</v>
      </c>
      <c r="AJ9">
        <v>2</v>
      </c>
      <c r="AK9">
        <v>2</v>
      </c>
      <c r="AL9">
        <v>2</v>
      </c>
    </row>
    <row r="10" spans="1:38" ht="21" customHeight="1" x14ac:dyDescent="0.25">
      <c r="A10" s="6" t="s">
        <v>49</v>
      </c>
      <c r="B10" s="9" t="s">
        <v>43</v>
      </c>
      <c r="C10" s="8">
        <v>10</v>
      </c>
      <c r="D10" s="9">
        <v>0</v>
      </c>
      <c r="E10">
        <f t="shared" si="0"/>
        <v>14</v>
      </c>
      <c r="F10" s="9" t="s">
        <v>43</v>
      </c>
      <c r="G10" s="9" t="s">
        <v>43</v>
      </c>
      <c r="H10" s="9">
        <v>4</v>
      </c>
      <c r="I10" s="9">
        <v>11</v>
      </c>
      <c r="J10" s="9" t="s">
        <v>43</v>
      </c>
      <c r="L10" s="9" t="s">
        <v>43</v>
      </c>
      <c r="M10" s="9" t="s">
        <v>43</v>
      </c>
      <c r="N10" s="9">
        <v>3</v>
      </c>
      <c r="O10" s="9">
        <v>4</v>
      </c>
      <c r="P10" s="9" t="s">
        <v>43</v>
      </c>
      <c r="Q10" t="s">
        <v>43</v>
      </c>
      <c r="S10" s="9" t="s">
        <v>43</v>
      </c>
      <c r="T10" s="9" t="s">
        <v>43</v>
      </c>
      <c r="AE10">
        <v>18</v>
      </c>
    </row>
    <row r="11" spans="1:38" ht="21" customHeight="1" x14ac:dyDescent="0.25">
      <c r="A11" s="6" t="s">
        <v>50</v>
      </c>
      <c r="B11" s="7">
        <v>5</v>
      </c>
      <c r="C11" s="8">
        <v>2</v>
      </c>
      <c r="D11">
        <f>(135+87+100)/3</f>
        <v>107.33333333333333</v>
      </c>
      <c r="E11">
        <f t="shared" si="0"/>
        <v>12</v>
      </c>
      <c r="F11" s="9">
        <v>4</v>
      </c>
      <c r="G11" s="9">
        <v>4</v>
      </c>
      <c r="H11" s="9" t="s">
        <v>43</v>
      </c>
      <c r="I11" s="9">
        <v>11</v>
      </c>
      <c r="J11" s="9" t="s">
        <v>43</v>
      </c>
      <c r="L11" s="9">
        <v>11</v>
      </c>
      <c r="M11" s="9" t="s">
        <v>43</v>
      </c>
      <c r="N11" s="9" t="s">
        <v>43</v>
      </c>
      <c r="O11" s="9" t="s">
        <v>43</v>
      </c>
      <c r="P11" s="9" t="s">
        <v>43</v>
      </c>
      <c r="Q11" t="s">
        <v>43</v>
      </c>
      <c r="S11" s="9">
        <v>15</v>
      </c>
      <c r="T11" s="9">
        <v>6</v>
      </c>
      <c r="AE11">
        <v>9</v>
      </c>
      <c r="AF11">
        <v>3</v>
      </c>
    </row>
    <row r="12" spans="1:38" ht="21" customHeight="1" x14ac:dyDescent="0.25">
      <c r="A12" s="6" t="s">
        <v>51</v>
      </c>
      <c r="B12" s="7">
        <v>4</v>
      </c>
      <c r="C12" s="8">
        <v>9</v>
      </c>
      <c r="D12">
        <f>(170+177+159)/3</f>
        <v>168.66666666666666</v>
      </c>
      <c r="E12">
        <f t="shared" si="0"/>
        <v>2</v>
      </c>
      <c r="F12" s="9" t="s">
        <v>43</v>
      </c>
      <c r="G12" s="9" t="s">
        <v>43</v>
      </c>
      <c r="H12" s="9" t="s">
        <v>43</v>
      </c>
      <c r="I12" s="9">
        <v>2</v>
      </c>
      <c r="J12" s="9">
        <v>1</v>
      </c>
      <c r="K12">
        <v>3</v>
      </c>
      <c r="L12" s="9">
        <v>1</v>
      </c>
      <c r="M12" s="9">
        <v>4</v>
      </c>
      <c r="N12" s="9" t="s">
        <v>43</v>
      </c>
      <c r="O12" s="9">
        <v>1</v>
      </c>
      <c r="P12" s="9" t="s">
        <v>43</v>
      </c>
      <c r="Q12" t="s">
        <v>43</v>
      </c>
      <c r="R12">
        <v>3</v>
      </c>
      <c r="S12" s="9">
        <v>5</v>
      </c>
      <c r="T12" s="9">
        <v>7</v>
      </c>
      <c r="U12">
        <v>3</v>
      </c>
      <c r="AE12">
        <v>8</v>
      </c>
    </row>
    <row r="13" spans="1:38" ht="21" customHeight="1" x14ac:dyDescent="0.25">
      <c r="A13" s="6" t="s">
        <v>52</v>
      </c>
      <c r="B13" s="7">
        <v>13</v>
      </c>
      <c r="C13" s="8">
        <v>12</v>
      </c>
      <c r="D13">
        <f>(164+175+168)/3</f>
        <v>169</v>
      </c>
      <c r="E13">
        <f t="shared" si="0"/>
        <v>1</v>
      </c>
      <c r="F13" s="9" t="s">
        <v>43</v>
      </c>
      <c r="G13" s="9" t="s">
        <v>43</v>
      </c>
      <c r="H13" s="9" t="s">
        <v>43</v>
      </c>
      <c r="I13" s="9">
        <v>11</v>
      </c>
      <c r="J13" s="9" t="s">
        <v>43</v>
      </c>
      <c r="L13" s="9">
        <v>6</v>
      </c>
      <c r="M13" s="9" t="s">
        <v>43</v>
      </c>
      <c r="N13" s="9" t="s">
        <v>43</v>
      </c>
      <c r="O13" s="9" t="s">
        <v>43</v>
      </c>
      <c r="P13" s="9">
        <v>3</v>
      </c>
      <c r="Q13" s="9">
        <v>4</v>
      </c>
      <c r="R13">
        <v>2</v>
      </c>
      <c r="S13" s="9">
        <v>14</v>
      </c>
      <c r="T13" s="9">
        <v>12</v>
      </c>
      <c r="AE13">
        <v>11</v>
      </c>
    </row>
    <row r="14" spans="1:38" ht="21" customHeight="1" x14ac:dyDescent="0.25">
      <c r="A14" s="6" t="s">
        <v>53</v>
      </c>
      <c r="B14" s="7">
        <v>12</v>
      </c>
      <c r="C14" s="8">
        <v>11</v>
      </c>
      <c r="D14" s="9">
        <v>0</v>
      </c>
      <c r="E14">
        <f t="shared" si="0"/>
        <v>14</v>
      </c>
      <c r="F14" s="9" t="s">
        <v>43</v>
      </c>
      <c r="G14" s="9" t="s">
        <v>43</v>
      </c>
      <c r="H14" s="9" t="s">
        <v>43</v>
      </c>
      <c r="I14" s="9">
        <v>10</v>
      </c>
      <c r="J14" s="9">
        <v>2</v>
      </c>
      <c r="L14" s="9">
        <v>3</v>
      </c>
      <c r="M14" s="9" t="s">
        <v>43</v>
      </c>
      <c r="N14" s="9" t="s">
        <v>43</v>
      </c>
      <c r="O14" s="9">
        <v>2</v>
      </c>
      <c r="P14" s="9">
        <v>1</v>
      </c>
      <c r="Q14" t="s">
        <v>43</v>
      </c>
      <c r="S14" s="9">
        <v>7</v>
      </c>
      <c r="T14" s="9">
        <v>11</v>
      </c>
      <c r="AE14">
        <v>15</v>
      </c>
    </row>
    <row r="15" spans="1:38" ht="21" customHeight="1" x14ac:dyDescent="0.25">
      <c r="A15" s="6" t="s">
        <v>54</v>
      </c>
      <c r="B15" s="7">
        <v>8</v>
      </c>
      <c r="C15" s="8">
        <v>8</v>
      </c>
      <c r="D15">
        <f>(168+165+162)/3</f>
        <v>165</v>
      </c>
      <c r="E15">
        <f t="shared" si="0"/>
        <v>3</v>
      </c>
      <c r="F15" s="9" t="s">
        <v>43</v>
      </c>
      <c r="G15" s="9" t="s">
        <v>43</v>
      </c>
      <c r="H15" s="9" t="s">
        <v>43</v>
      </c>
      <c r="I15" s="9">
        <v>4</v>
      </c>
      <c r="J15" s="9">
        <v>4</v>
      </c>
      <c r="K15">
        <v>2</v>
      </c>
      <c r="L15" s="9">
        <v>8</v>
      </c>
      <c r="M15" s="9" t="s">
        <v>43</v>
      </c>
      <c r="N15" s="9" t="s">
        <v>43</v>
      </c>
      <c r="O15" s="9" t="s">
        <v>43</v>
      </c>
      <c r="P15" s="9" t="s">
        <v>43</v>
      </c>
      <c r="Q15" s="9">
        <v>3</v>
      </c>
      <c r="S15" s="9">
        <v>4</v>
      </c>
      <c r="T15" s="9">
        <v>3</v>
      </c>
      <c r="U15" s="9">
        <v>2</v>
      </c>
      <c r="V15" s="9">
        <v>2</v>
      </c>
      <c r="W15" s="9">
        <v>3</v>
      </c>
      <c r="Y15">
        <v>2</v>
      </c>
      <c r="Z15">
        <v>3</v>
      </c>
      <c r="AA15">
        <v>2</v>
      </c>
      <c r="AB15">
        <v>3</v>
      </c>
      <c r="AD15">
        <v>3</v>
      </c>
      <c r="AE15">
        <v>3</v>
      </c>
    </row>
    <row r="16" spans="1:38" ht="21" customHeight="1" x14ac:dyDescent="0.25">
      <c r="A16" s="6" t="s">
        <v>55</v>
      </c>
      <c r="B16" s="7">
        <v>7</v>
      </c>
      <c r="C16" s="8">
        <v>6</v>
      </c>
      <c r="D16">
        <f>(160+153+153)/3</f>
        <v>155.33333333333334</v>
      </c>
      <c r="E16">
        <f t="shared" si="0"/>
        <v>8</v>
      </c>
      <c r="F16" s="9" t="s">
        <v>43</v>
      </c>
      <c r="G16" s="9" t="s">
        <v>43</v>
      </c>
      <c r="H16" s="9" t="s">
        <v>43</v>
      </c>
      <c r="I16" s="9">
        <v>11</v>
      </c>
      <c r="J16" s="9" t="s">
        <v>43</v>
      </c>
      <c r="L16" s="9">
        <v>15</v>
      </c>
      <c r="M16" s="9" t="s">
        <v>43</v>
      </c>
      <c r="N16" s="9" t="s">
        <v>43</v>
      </c>
      <c r="O16" s="9" t="s">
        <v>43</v>
      </c>
      <c r="P16" s="9" t="s">
        <v>43</v>
      </c>
      <c r="Q16" t="s">
        <v>43</v>
      </c>
      <c r="S16" s="9">
        <v>10</v>
      </c>
      <c r="T16" s="9" t="s">
        <v>43</v>
      </c>
      <c r="X16">
        <v>2</v>
      </c>
      <c r="AC16">
        <v>1</v>
      </c>
      <c r="AE16">
        <v>4</v>
      </c>
    </row>
    <row r="17" spans="1:32" ht="21" customHeight="1" x14ac:dyDescent="0.25">
      <c r="A17" s="6" t="s">
        <v>56</v>
      </c>
      <c r="B17" s="7">
        <v>11</v>
      </c>
      <c r="C17" s="8">
        <v>1</v>
      </c>
      <c r="D17">
        <f>(148+152+158)/3</f>
        <v>152.66666666666666</v>
      </c>
      <c r="E17">
        <f t="shared" si="0"/>
        <v>9</v>
      </c>
      <c r="F17" s="9" t="s">
        <v>43</v>
      </c>
      <c r="G17" s="9" t="s">
        <v>43</v>
      </c>
      <c r="H17" s="9" t="s">
        <v>43</v>
      </c>
      <c r="I17" s="9">
        <v>5</v>
      </c>
      <c r="J17" s="9" t="s">
        <v>43</v>
      </c>
      <c r="L17" s="9">
        <v>10</v>
      </c>
      <c r="M17" s="9" t="s">
        <v>43</v>
      </c>
      <c r="N17" s="9" t="s">
        <v>43</v>
      </c>
      <c r="O17" s="9" t="s">
        <v>43</v>
      </c>
      <c r="P17" s="9" t="s">
        <v>43</v>
      </c>
      <c r="Q17" t="s">
        <v>43</v>
      </c>
      <c r="S17" s="9">
        <v>3</v>
      </c>
      <c r="T17" s="9">
        <v>10</v>
      </c>
      <c r="V17">
        <v>4</v>
      </c>
      <c r="AE17">
        <v>12</v>
      </c>
      <c r="AF17">
        <v>2</v>
      </c>
    </row>
    <row r="18" spans="1:32" ht="21" customHeight="1" x14ac:dyDescent="0.25">
      <c r="A18" s="6" t="s">
        <v>57</v>
      </c>
      <c r="B18" s="7">
        <v>15</v>
      </c>
      <c r="C18" s="8">
        <v>3</v>
      </c>
      <c r="D18">
        <f>(107+75+84)/3</f>
        <v>88.666666666666671</v>
      </c>
      <c r="E18">
        <f t="shared" si="0"/>
        <v>13</v>
      </c>
      <c r="F18" s="9" t="s">
        <v>43</v>
      </c>
      <c r="G18" s="9" t="s">
        <v>43</v>
      </c>
      <c r="H18" s="9" t="s">
        <v>43</v>
      </c>
      <c r="I18" s="9">
        <v>6</v>
      </c>
      <c r="J18" s="9" t="s">
        <v>43</v>
      </c>
      <c r="L18" s="9">
        <v>5</v>
      </c>
      <c r="M18" s="9" t="s">
        <v>43</v>
      </c>
      <c r="N18" s="9" t="s">
        <v>43</v>
      </c>
      <c r="O18" s="9" t="s">
        <v>43</v>
      </c>
      <c r="P18" s="9" t="s">
        <v>43</v>
      </c>
      <c r="Q18" t="s">
        <v>43</v>
      </c>
      <c r="S18" s="9" t="s">
        <v>43</v>
      </c>
      <c r="T18" s="9">
        <v>5</v>
      </c>
      <c r="AE18">
        <v>14</v>
      </c>
    </row>
    <row r="19" spans="1:32" ht="21" customHeight="1" x14ac:dyDescent="0.25">
      <c r="A19" s="6" t="s">
        <v>58</v>
      </c>
      <c r="B19" s="7">
        <v>9</v>
      </c>
      <c r="C19" s="8">
        <v>11</v>
      </c>
      <c r="D19" s="9">
        <v>0</v>
      </c>
      <c r="E19">
        <f t="shared" si="0"/>
        <v>14</v>
      </c>
      <c r="F19" s="9" t="s">
        <v>43</v>
      </c>
      <c r="G19" s="9" t="s">
        <v>43</v>
      </c>
      <c r="H19" s="9">
        <v>3</v>
      </c>
      <c r="I19" s="9">
        <v>11</v>
      </c>
      <c r="J19" s="9">
        <v>3</v>
      </c>
      <c r="L19" s="9">
        <v>12</v>
      </c>
      <c r="M19" s="9" t="s">
        <v>43</v>
      </c>
      <c r="N19" s="9" t="s">
        <v>43</v>
      </c>
      <c r="O19" s="9" t="s">
        <v>43</v>
      </c>
      <c r="P19" s="9" t="s">
        <v>43</v>
      </c>
      <c r="Q19" s="9">
        <v>2</v>
      </c>
      <c r="R19">
        <v>4</v>
      </c>
      <c r="S19" s="9" t="s">
        <v>59</v>
      </c>
      <c r="T19" s="9">
        <v>9</v>
      </c>
      <c r="U19" s="9">
        <v>8</v>
      </c>
      <c r="V19">
        <v>5</v>
      </c>
      <c r="AE19">
        <v>5</v>
      </c>
    </row>
    <row r="20" spans="1:32" ht="15.75" customHeight="1" x14ac:dyDescent="0.25">
      <c r="A20" s="11"/>
      <c r="C20" s="8"/>
    </row>
    <row r="21" spans="1:32" ht="15.75" customHeight="1" x14ac:dyDescent="0.25">
      <c r="A21" s="11"/>
      <c r="C21" s="8"/>
    </row>
    <row r="22" spans="1:32" ht="15.75" customHeight="1" x14ac:dyDescent="0.25">
      <c r="A22" s="11"/>
    </row>
    <row r="23" spans="1:32" ht="15.75" customHeight="1" x14ac:dyDescent="0.25">
      <c r="A23" s="11"/>
    </row>
    <row r="24" spans="1:32" ht="15.75" customHeight="1" x14ac:dyDescent="0.25">
      <c r="A24" s="11"/>
    </row>
    <row r="25" spans="1:32" ht="15.75" customHeight="1" x14ac:dyDescent="0.25">
      <c r="A25" s="11"/>
    </row>
    <row r="26" spans="1:32" ht="15.75" customHeight="1" x14ac:dyDescent="0.25">
      <c r="A26" s="11"/>
    </row>
    <row r="27" spans="1:32" ht="15.75" customHeight="1" x14ac:dyDescent="0.25">
      <c r="A27" s="11"/>
    </row>
    <row r="28" spans="1:32" ht="15.75" customHeight="1" x14ac:dyDescent="0.25">
      <c r="A28" s="11"/>
    </row>
    <row r="29" spans="1:32" ht="15.75" customHeight="1" x14ac:dyDescent="0.25">
      <c r="A29" s="11"/>
    </row>
    <row r="30" spans="1:32" ht="15.75" customHeight="1" x14ac:dyDescent="0.25">
      <c r="A30" s="11"/>
    </row>
    <row r="31" spans="1:32" ht="15.75" customHeight="1" x14ac:dyDescent="0.25">
      <c r="A31" s="11"/>
    </row>
    <row r="32" spans="1:32" ht="15.75" customHeight="1" x14ac:dyDescent="0.25">
      <c r="A32" s="11"/>
    </row>
    <row r="33" spans="1:1" ht="15.75" customHeight="1" x14ac:dyDescent="0.25">
      <c r="A33" s="11"/>
    </row>
    <row r="34" spans="1:1" ht="15.75" customHeight="1" x14ac:dyDescent="0.25">
      <c r="A34" s="11"/>
    </row>
    <row r="35" spans="1:1" ht="15.75" customHeight="1" x14ac:dyDescent="0.25">
      <c r="A35" s="11"/>
    </row>
    <row r="36" spans="1:1" ht="15.75" customHeight="1" x14ac:dyDescent="0.25">
      <c r="A36" s="11"/>
    </row>
    <row r="37" spans="1:1" ht="15.75" customHeight="1" x14ac:dyDescent="0.25">
      <c r="A37" s="11"/>
    </row>
    <row r="38" spans="1:1" ht="15.75" customHeight="1" x14ac:dyDescent="0.25">
      <c r="A38" s="11"/>
    </row>
    <row r="39" spans="1:1" ht="15.75" customHeight="1" x14ac:dyDescent="0.25">
      <c r="A39" s="11"/>
    </row>
    <row r="40" spans="1:1" ht="15.75" customHeight="1" x14ac:dyDescent="0.25">
      <c r="A40" s="11"/>
    </row>
    <row r="41" spans="1:1" ht="15.75" customHeight="1" x14ac:dyDescent="0.25">
      <c r="A41" s="11"/>
    </row>
    <row r="42" spans="1:1" ht="15.75" customHeight="1" x14ac:dyDescent="0.25">
      <c r="A42" s="11"/>
    </row>
    <row r="43" spans="1:1" ht="15.75" customHeight="1" x14ac:dyDescent="0.25">
      <c r="A43" s="11"/>
    </row>
    <row r="44" spans="1:1" ht="15.75" customHeight="1" x14ac:dyDescent="0.25">
      <c r="A44" s="11"/>
    </row>
    <row r="45" spans="1:1" ht="15.75" customHeight="1" x14ac:dyDescent="0.25">
      <c r="A45" s="11"/>
    </row>
    <row r="46" spans="1:1" ht="15.75" customHeight="1" x14ac:dyDescent="0.25">
      <c r="A46" s="11"/>
    </row>
    <row r="47" spans="1:1" ht="15.75" customHeight="1" x14ac:dyDescent="0.25">
      <c r="A47" s="11"/>
    </row>
    <row r="48" spans="1:1" ht="15.75" customHeight="1" x14ac:dyDescent="0.25">
      <c r="A48" s="11"/>
    </row>
    <row r="49" spans="1:1" ht="15.75" customHeight="1" x14ac:dyDescent="0.25">
      <c r="A49" s="11"/>
    </row>
    <row r="50" spans="1:1" ht="15.75" customHeight="1" x14ac:dyDescent="0.25">
      <c r="A50" s="11"/>
    </row>
    <row r="51" spans="1:1" ht="15.75" customHeight="1" x14ac:dyDescent="0.25">
      <c r="A51" s="11"/>
    </row>
    <row r="52" spans="1:1" ht="15.75" customHeight="1" x14ac:dyDescent="0.25">
      <c r="A52" s="11"/>
    </row>
    <row r="53" spans="1:1" ht="15.75" customHeight="1" x14ac:dyDescent="0.25">
      <c r="A53" s="11"/>
    </row>
    <row r="54" spans="1:1" ht="15.75" customHeight="1" x14ac:dyDescent="0.25">
      <c r="A54" s="11"/>
    </row>
    <row r="55" spans="1:1" ht="15.75" customHeight="1" x14ac:dyDescent="0.25">
      <c r="A55" s="11"/>
    </row>
    <row r="56" spans="1:1" ht="15.75" customHeight="1" x14ac:dyDescent="0.25">
      <c r="A56" s="11"/>
    </row>
    <row r="57" spans="1:1" ht="15.75" customHeight="1" x14ac:dyDescent="0.25">
      <c r="A57" s="11"/>
    </row>
    <row r="58" spans="1:1" ht="15.75" customHeight="1" x14ac:dyDescent="0.25">
      <c r="A58" s="11"/>
    </row>
    <row r="59" spans="1:1" ht="15.75" customHeight="1" x14ac:dyDescent="0.25">
      <c r="A59" s="11"/>
    </row>
    <row r="60" spans="1:1" ht="15.75" customHeight="1" x14ac:dyDescent="0.25">
      <c r="A60" s="11"/>
    </row>
    <row r="61" spans="1:1" ht="15.75" customHeight="1" x14ac:dyDescent="0.25">
      <c r="A61" s="11"/>
    </row>
    <row r="62" spans="1:1" ht="15.75" customHeight="1" x14ac:dyDescent="0.25">
      <c r="A62" s="11"/>
    </row>
    <row r="63" spans="1:1" ht="15.75" customHeight="1" x14ac:dyDescent="0.25">
      <c r="A63" s="11"/>
    </row>
    <row r="64" spans="1:1" ht="15.75" customHeight="1" x14ac:dyDescent="0.25">
      <c r="A64" s="11"/>
    </row>
    <row r="65" spans="1:1" ht="15.75" customHeight="1" x14ac:dyDescent="0.25">
      <c r="A65" s="11"/>
    </row>
    <row r="66" spans="1:1" ht="15.75" customHeight="1" x14ac:dyDescent="0.25">
      <c r="A66" s="11"/>
    </row>
    <row r="67" spans="1:1" ht="15.75" customHeight="1" x14ac:dyDescent="0.25">
      <c r="A67" s="11"/>
    </row>
    <row r="68" spans="1:1" ht="15.75" customHeight="1" x14ac:dyDescent="0.25">
      <c r="A68" s="11"/>
    </row>
    <row r="69" spans="1:1" ht="15.75" customHeight="1" x14ac:dyDescent="0.25">
      <c r="A69" s="11"/>
    </row>
    <row r="70" spans="1:1" ht="15.75" customHeight="1" x14ac:dyDescent="0.25">
      <c r="A70" s="11"/>
    </row>
    <row r="71" spans="1:1" ht="15.75" customHeight="1" x14ac:dyDescent="0.25">
      <c r="A71" s="11"/>
    </row>
    <row r="72" spans="1:1" ht="15.75" customHeight="1" x14ac:dyDescent="0.25">
      <c r="A72" s="11"/>
    </row>
    <row r="73" spans="1:1" ht="15.75" customHeight="1" x14ac:dyDescent="0.25">
      <c r="A73" s="11"/>
    </row>
    <row r="74" spans="1:1" ht="15.75" customHeight="1" x14ac:dyDescent="0.25">
      <c r="A74" s="11"/>
    </row>
    <row r="75" spans="1:1" ht="15.75" customHeight="1" x14ac:dyDescent="0.25">
      <c r="A75" s="11"/>
    </row>
    <row r="76" spans="1:1" ht="15.75" customHeight="1" x14ac:dyDescent="0.25">
      <c r="A76" s="11"/>
    </row>
    <row r="77" spans="1:1" ht="15.75" customHeight="1" x14ac:dyDescent="0.25">
      <c r="A77" s="11"/>
    </row>
    <row r="78" spans="1:1" ht="15.75" customHeight="1" x14ac:dyDescent="0.25">
      <c r="A78" s="11"/>
    </row>
    <row r="79" spans="1:1" ht="15.75" customHeight="1" x14ac:dyDescent="0.25">
      <c r="A79" s="11"/>
    </row>
    <row r="80" spans="1:1" ht="15.75" customHeight="1" x14ac:dyDescent="0.25">
      <c r="A80" s="11"/>
    </row>
    <row r="81" spans="1:1" ht="15.75" customHeight="1" x14ac:dyDescent="0.25">
      <c r="A81" s="11"/>
    </row>
    <row r="82" spans="1:1" ht="15.75" customHeight="1" x14ac:dyDescent="0.25">
      <c r="A82" s="11"/>
    </row>
    <row r="83" spans="1:1" ht="15.75" customHeight="1" x14ac:dyDescent="0.25">
      <c r="A83" s="11"/>
    </row>
    <row r="84" spans="1:1" ht="15.75" customHeight="1" x14ac:dyDescent="0.25">
      <c r="A84" s="11"/>
    </row>
    <row r="85" spans="1:1" ht="15.75" customHeight="1" x14ac:dyDescent="0.25">
      <c r="A85" s="11"/>
    </row>
    <row r="86" spans="1:1" ht="15.75" customHeight="1" x14ac:dyDescent="0.25">
      <c r="A86" s="11"/>
    </row>
    <row r="87" spans="1:1" ht="15.75" customHeight="1" x14ac:dyDescent="0.25">
      <c r="A87" s="11"/>
    </row>
    <row r="88" spans="1:1" ht="15.75" customHeight="1" x14ac:dyDescent="0.25">
      <c r="A88" s="11"/>
    </row>
    <row r="89" spans="1:1" ht="15.75" customHeight="1" x14ac:dyDescent="0.25">
      <c r="A89" s="11"/>
    </row>
    <row r="90" spans="1:1" ht="15.75" customHeight="1" x14ac:dyDescent="0.25">
      <c r="A90" s="11"/>
    </row>
    <row r="91" spans="1:1" ht="15.75" customHeight="1" x14ac:dyDescent="0.25">
      <c r="A91" s="11"/>
    </row>
    <row r="92" spans="1:1" ht="15.75" customHeight="1" x14ac:dyDescent="0.25">
      <c r="A92" s="11"/>
    </row>
    <row r="93" spans="1:1" ht="15.75" customHeight="1" x14ac:dyDescent="0.25">
      <c r="A93" s="11"/>
    </row>
    <row r="94" spans="1:1" ht="15.75" customHeight="1" x14ac:dyDescent="0.25">
      <c r="A94" s="11"/>
    </row>
    <row r="95" spans="1:1" ht="15.75" customHeight="1" x14ac:dyDescent="0.25">
      <c r="A95" s="11"/>
    </row>
    <row r="96" spans="1:1" ht="15.75" customHeight="1" x14ac:dyDescent="0.25">
      <c r="A96" s="11"/>
    </row>
    <row r="97" spans="1:1" ht="15.75" customHeight="1" x14ac:dyDescent="0.25">
      <c r="A97" s="11"/>
    </row>
    <row r="98" spans="1:1" ht="15.75" customHeight="1" x14ac:dyDescent="0.25">
      <c r="A98" s="11"/>
    </row>
    <row r="99" spans="1:1" ht="15.75" customHeight="1" x14ac:dyDescent="0.25">
      <c r="A99" s="11"/>
    </row>
    <row r="100" spans="1:1" ht="15.75" customHeight="1" x14ac:dyDescent="0.25">
      <c r="A100" s="11"/>
    </row>
    <row r="101" spans="1:1" ht="15.75" customHeight="1" x14ac:dyDescent="0.25">
      <c r="A101" s="11"/>
    </row>
    <row r="102" spans="1:1" ht="15.75" customHeight="1" x14ac:dyDescent="0.25">
      <c r="A102" s="11"/>
    </row>
    <row r="103" spans="1:1" ht="15.75" customHeight="1" x14ac:dyDescent="0.25">
      <c r="A103" s="11"/>
    </row>
    <row r="104" spans="1:1" ht="15.75" customHeight="1" x14ac:dyDescent="0.25">
      <c r="A104" s="11"/>
    </row>
    <row r="105" spans="1:1" ht="15.75" customHeight="1" x14ac:dyDescent="0.25">
      <c r="A105" s="11"/>
    </row>
    <row r="106" spans="1:1" ht="15.75" customHeight="1" x14ac:dyDescent="0.25">
      <c r="A106" s="11"/>
    </row>
    <row r="107" spans="1:1" ht="15.75" customHeight="1" x14ac:dyDescent="0.25">
      <c r="A107" s="11"/>
    </row>
    <row r="108" spans="1:1" ht="15.75" customHeight="1" x14ac:dyDescent="0.25">
      <c r="A108" s="11"/>
    </row>
    <row r="109" spans="1:1" ht="15.75" customHeight="1" x14ac:dyDescent="0.25">
      <c r="A109" s="11"/>
    </row>
    <row r="110" spans="1:1" ht="15.75" customHeight="1" x14ac:dyDescent="0.25">
      <c r="A110" s="11"/>
    </row>
    <row r="111" spans="1:1" ht="15.75" customHeight="1" x14ac:dyDescent="0.25">
      <c r="A111" s="11"/>
    </row>
    <row r="112" spans="1:1" ht="15.75" customHeight="1" x14ac:dyDescent="0.25">
      <c r="A112" s="11"/>
    </row>
    <row r="113" spans="1:1" ht="15.75" customHeight="1" x14ac:dyDescent="0.25">
      <c r="A113" s="11"/>
    </row>
    <row r="114" spans="1:1" ht="15.75" customHeight="1" x14ac:dyDescent="0.25">
      <c r="A114" s="11"/>
    </row>
    <row r="115" spans="1:1" ht="15.75" customHeight="1" x14ac:dyDescent="0.25">
      <c r="A115" s="11"/>
    </row>
    <row r="116" spans="1:1" ht="15.75" customHeight="1" x14ac:dyDescent="0.25">
      <c r="A116" s="11"/>
    </row>
    <row r="117" spans="1:1" ht="15.75" customHeight="1" x14ac:dyDescent="0.25">
      <c r="A117" s="11"/>
    </row>
    <row r="118" spans="1:1" ht="15.75" customHeight="1" x14ac:dyDescent="0.25">
      <c r="A118" s="11"/>
    </row>
    <row r="119" spans="1:1" ht="15.75" customHeight="1" x14ac:dyDescent="0.25">
      <c r="A119" s="11"/>
    </row>
    <row r="120" spans="1:1" ht="15.75" customHeight="1" x14ac:dyDescent="0.25">
      <c r="A120" s="11"/>
    </row>
    <row r="121" spans="1:1" ht="15.75" customHeight="1" x14ac:dyDescent="0.25">
      <c r="A121" s="11"/>
    </row>
    <row r="122" spans="1:1" ht="15.75" customHeight="1" x14ac:dyDescent="0.25">
      <c r="A122" s="11"/>
    </row>
    <row r="123" spans="1:1" ht="15.75" customHeight="1" x14ac:dyDescent="0.25">
      <c r="A123" s="11"/>
    </row>
    <row r="124" spans="1:1" ht="15.75" customHeight="1" x14ac:dyDescent="0.25">
      <c r="A124" s="11"/>
    </row>
    <row r="125" spans="1:1" ht="15.75" customHeight="1" x14ac:dyDescent="0.25">
      <c r="A125" s="11"/>
    </row>
    <row r="126" spans="1:1" ht="15.75" customHeight="1" x14ac:dyDescent="0.25">
      <c r="A126" s="11"/>
    </row>
    <row r="127" spans="1:1" ht="15.75" customHeight="1" x14ac:dyDescent="0.25">
      <c r="A127" s="11"/>
    </row>
    <row r="128" spans="1:1" ht="15.75" customHeight="1" x14ac:dyDescent="0.25">
      <c r="A128" s="11"/>
    </row>
    <row r="129" spans="1:1" ht="15.75" customHeight="1" x14ac:dyDescent="0.25">
      <c r="A129" s="11"/>
    </row>
    <row r="130" spans="1:1" ht="15.75" customHeight="1" x14ac:dyDescent="0.25">
      <c r="A130" s="11"/>
    </row>
    <row r="131" spans="1:1" ht="15.75" customHeight="1" x14ac:dyDescent="0.25">
      <c r="A131" s="11"/>
    </row>
    <row r="132" spans="1:1" ht="15.75" customHeight="1" x14ac:dyDescent="0.25">
      <c r="A132" s="11"/>
    </row>
    <row r="133" spans="1:1" ht="15.75" customHeight="1" x14ac:dyDescent="0.25">
      <c r="A133" s="11"/>
    </row>
    <row r="134" spans="1:1" ht="15.75" customHeight="1" x14ac:dyDescent="0.25">
      <c r="A134" s="11"/>
    </row>
    <row r="135" spans="1:1" ht="15.75" customHeight="1" x14ac:dyDescent="0.25">
      <c r="A135" s="11"/>
    </row>
    <row r="136" spans="1:1" ht="15.75" customHeight="1" x14ac:dyDescent="0.25">
      <c r="A136" s="11"/>
    </row>
    <row r="137" spans="1:1" ht="15.75" customHeight="1" x14ac:dyDescent="0.25">
      <c r="A137" s="11"/>
    </row>
    <row r="138" spans="1:1" ht="15.75" customHeight="1" x14ac:dyDescent="0.25">
      <c r="A138" s="11"/>
    </row>
    <row r="139" spans="1:1" ht="15.75" customHeight="1" x14ac:dyDescent="0.25">
      <c r="A139" s="11"/>
    </row>
    <row r="140" spans="1:1" ht="15.75" customHeight="1" x14ac:dyDescent="0.25">
      <c r="A140" s="11"/>
    </row>
    <row r="141" spans="1:1" ht="15.75" customHeight="1" x14ac:dyDescent="0.25">
      <c r="A141" s="11"/>
    </row>
    <row r="142" spans="1:1" ht="15.75" customHeight="1" x14ac:dyDescent="0.25">
      <c r="A142" s="11"/>
    </row>
    <row r="143" spans="1:1" ht="15.75" customHeight="1" x14ac:dyDescent="0.25">
      <c r="A143" s="11"/>
    </row>
    <row r="144" spans="1:1" ht="15.75" customHeight="1" x14ac:dyDescent="0.25">
      <c r="A144" s="11"/>
    </row>
    <row r="145" spans="1:1" ht="15.75" customHeight="1" x14ac:dyDescent="0.25">
      <c r="A145" s="11"/>
    </row>
    <row r="146" spans="1:1" ht="15.75" customHeight="1" x14ac:dyDescent="0.25">
      <c r="A146" s="11"/>
    </row>
    <row r="147" spans="1:1" ht="15.75" customHeight="1" x14ac:dyDescent="0.25">
      <c r="A147" s="11"/>
    </row>
    <row r="148" spans="1:1" ht="15.75" customHeight="1" x14ac:dyDescent="0.25">
      <c r="A148" s="11"/>
    </row>
    <row r="149" spans="1:1" ht="15.75" customHeight="1" x14ac:dyDescent="0.25">
      <c r="A149" s="11"/>
    </row>
    <row r="150" spans="1:1" ht="15.75" customHeight="1" x14ac:dyDescent="0.25">
      <c r="A150" s="11"/>
    </row>
    <row r="151" spans="1:1" ht="15.75" customHeight="1" x14ac:dyDescent="0.25">
      <c r="A151" s="11"/>
    </row>
    <row r="152" spans="1:1" ht="15.75" customHeight="1" x14ac:dyDescent="0.25">
      <c r="A152" s="11"/>
    </row>
    <row r="153" spans="1:1" ht="15.75" customHeight="1" x14ac:dyDescent="0.25">
      <c r="A153" s="11"/>
    </row>
    <row r="154" spans="1:1" ht="15.75" customHeight="1" x14ac:dyDescent="0.25">
      <c r="A154" s="11"/>
    </row>
    <row r="155" spans="1:1" ht="15.75" customHeight="1" x14ac:dyDescent="0.25">
      <c r="A155" s="11"/>
    </row>
    <row r="156" spans="1:1" ht="15.75" customHeight="1" x14ac:dyDescent="0.25">
      <c r="A156" s="11"/>
    </row>
    <row r="157" spans="1:1" ht="15.75" customHeight="1" x14ac:dyDescent="0.25">
      <c r="A157" s="11"/>
    </row>
    <row r="158" spans="1:1" ht="15.75" customHeight="1" x14ac:dyDescent="0.25">
      <c r="A158" s="11"/>
    </row>
    <row r="159" spans="1:1" ht="15.75" customHeight="1" x14ac:dyDescent="0.25">
      <c r="A159" s="11"/>
    </row>
    <row r="160" spans="1:1" ht="15.75" customHeight="1" x14ac:dyDescent="0.25">
      <c r="A160" s="11"/>
    </row>
    <row r="161" spans="1:1" ht="15.75" customHeight="1" x14ac:dyDescent="0.25">
      <c r="A161" s="11"/>
    </row>
    <row r="162" spans="1:1" ht="15.75" customHeight="1" x14ac:dyDescent="0.25">
      <c r="A162" s="11"/>
    </row>
    <row r="163" spans="1:1" ht="15.75" customHeight="1" x14ac:dyDescent="0.25">
      <c r="A163" s="11"/>
    </row>
    <row r="164" spans="1:1" ht="15.75" customHeight="1" x14ac:dyDescent="0.25">
      <c r="A164" s="11"/>
    </row>
    <row r="165" spans="1:1" ht="15.75" customHeight="1" x14ac:dyDescent="0.25">
      <c r="A165" s="11"/>
    </row>
    <row r="166" spans="1:1" ht="15.75" customHeight="1" x14ac:dyDescent="0.25">
      <c r="A166" s="11"/>
    </row>
    <row r="167" spans="1:1" ht="15.75" customHeight="1" x14ac:dyDescent="0.25">
      <c r="A167" s="11"/>
    </row>
    <row r="168" spans="1:1" ht="15.75" customHeight="1" x14ac:dyDescent="0.25">
      <c r="A168" s="11"/>
    </row>
    <row r="169" spans="1:1" ht="15.75" customHeight="1" x14ac:dyDescent="0.25">
      <c r="A169" s="11"/>
    </row>
    <row r="170" spans="1:1" ht="15.75" customHeight="1" x14ac:dyDescent="0.25">
      <c r="A170" s="11"/>
    </row>
    <row r="171" spans="1:1" ht="15.75" customHeight="1" x14ac:dyDescent="0.25">
      <c r="A171" s="11"/>
    </row>
    <row r="172" spans="1:1" ht="15.75" customHeight="1" x14ac:dyDescent="0.25">
      <c r="A172" s="11"/>
    </row>
    <row r="173" spans="1:1" ht="15.75" customHeight="1" x14ac:dyDescent="0.25">
      <c r="A173" s="11"/>
    </row>
    <row r="174" spans="1:1" ht="15.75" customHeight="1" x14ac:dyDescent="0.25">
      <c r="A174" s="11"/>
    </row>
    <row r="175" spans="1:1" ht="15.75" customHeight="1" x14ac:dyDescent="0.25">
      <c r="A175" s="11"/>
    </row>
    <row r="176" spans="1:1" ht="15.75" customHeight="1" x14ac:dyDescent="0.25">
      <c r="A176" s="11"/>
    </row>
    <row r="177" spans="1:1" ht="15.75" customHeight="1" x14ac:dyDescent="0.25">
      <c r="A177" s="11"/>
    </row>
    <row r="178" spans="1:1" ht="15.75" customHeight="1" x14ac:dyDescent="0.25">
      <c r="A178" s="11"/>
    </row>
    <row r="179" spans="1:1" ht="15.75" customHeight="1" x14ac:dyDescent="0.25">
      <c r="A179" s="11"/>
    </row>
    <row r="180" spans="1:1" ht="15.75" customHeight="1" x14ac:dyDescent="0.25">
      <c r="A180" s="11"/>
    </row>
    <row r="181" spans="1:1" ht="15.75" customHeight="1" x14ac:dyDescent="0.25">
      <c r="A181" s="11"/>
    </row>
    <row r="182" spans="1:1" ht="15.75" customHeight="1" x14ac:dyDescent="0.25">
      <c r="A182" s="11"/>
    </row>
    <row r="183" spans="1:1" ht="15.75" customHeight="1" x14ac:dyDescent="0.25">
      <c r="A183" s="11"/>
    </row>
    <row r="184" spans="1:1" ht="15.75" customHeight="1" x14ac:dyDescent="0.25">
      <c r="A184" s="11"/>
    </row>
    <row r="185" spans="1:1" ht="15.75" customHeight="1" x14ac:dyDescent="0.25">
      <c r="A185" s="11"/>
    </row>
    <row r="186" spans="1:1" ht="15.75" customHeight="1" x14ac:dyDescent="0.25">
      <c r="A186" s="11"/>
    </row>
    <row r="187" spans="1:1" ht="15.75" customHeight="1" x14ac:dyDescent="0.25">
      <c r="A187" s="11"/>
    </row>
    <row r="188" spans="1:1" ht="15.75" customHeight="1" x14ac:dyDescent="0.25">
      <c r="A188" s="11"/>
    </row>
    <row r="189" spans="1:1" ht="15.75" customHeight="1" x14ac:dyDescent="0.25">
      <c r="A189" s="11"/>
    </row>
    <row r="190" spans="1:1" ht="15.75" customHeight="1" x14ac:dyDescent="0.25">
      <c r="A190" s="11"/>
    </row>
    <row r="191" spans="1:1" ht="15.75" customHeight="1" x14ac:dyDescent="0.25">
      <c r="A191" s="11"/>
    </row>
    <row r="192" spans="1:1" ht="15.75" customHeight="1" x14ac:dyDescent="0.25">
      <c r="A192" s="11"/>
    </row>
    <row r="193" spans="1:1" ht="15.75" customHeight="1" x14ac:dyDescent="0.25">
      <c r="A193" s="11"/>
    </row>
    <row r="194" spans="1:1" ht="15.75" customHeight="1" x14ac:dyDescent="0.25">
      <c r="A194" s="11"/>
    </row>
    <row r="195" spans="1:1" ht="15.75" customHeight="1" x14ac:dyDescent="0.25">
      <c r="A195" s="11"/>
    </row>
    <row r="196" spans="1:1" ht="15.75" customHeight="1" x14ac:dyDescent="0.25">
      <c r="A196" s="11"/>
    </row>
    <row r="197" spans="1:1" ht="15.75" customHeight="1" x14ac:dyDescent="0.25">
      <c r="A197" s="11"/>
    </row>
    <row r="198" spans="1:1" ht="15.75" customHeight="1" x14ac:dyDescent="0.25">
      <c r="A198" s="11"/>
    </row>
    <row r="199" spans="1:1" ht="15.75" customHeight="1" x14ac:dyDescent="0.25">
      <c r="A199" s="11"/>
    </row>
    <row r="200" spans="1:1" ht="15.75" customHeight="1" x14ac:dyDescent="0.25">
      <c r="A200" s="11"/>
    </row>
    <row r="201" spans="1:1" ht="15.75" customHeight="1" x14ac:dyDescent="0.25">
      <c r="A201" s="11"/>
    </row>
    <row r="202" spans="1:1" ht="15.75" customHeight="1" x14ac:dyDescent="0.25">
      <c r="A202" s="11"/>
    </row>
    <row r="203" spans="1:1" ht="15.75" customHeight="1" x14ac:dyDescent="0.25">
      <c r="A203" s="11"/>
    </row>
    <row r="204" spans="1:1" ht="15.75" customHeight="1" x14ac:dyDescent="0.25">
      <c r="A204" s="11"/>
    </row>
    <row r="205" spans="1:1" ht="15.75" customHeight="1" x14ac:dyDescent="0.25">
      <c r="A205" s="11"/>
    </row>
    <row r="206" spans="1:1" ht="15.75" customHeight="1" x14ac:dyDescent="0.25">
      <c r="A206" s="11"/>
    </row>
    <row r="207" spans="1:1" ht="15.75" customHeight="1" x14ac:dyDescent="0.25">
      <c r="A207" s="11"/>
    </row>
    <row r="208" spans="1:1" ht="15.75" customHeight="1" x14ac:dyDescent="0.25">
      <c r="A208" s="11"/>
    </row>
    <row r="209" spans="1:1" ht="15.75" customHeight="1" x14ac:dyDescent="0.25">
      <c r="A209" s="11"/>
    </row>
    <row r="210" spans="1:1" ht="15.75" customHeight="1" x14ac:dyDescent="0.25">
      <c r="A210" s="11"/>
    </row>
    <row r="211" spans="1:1" ht="15.75" customHeight="1" x14ac:dyDescent="0.25">
      <c r="A211" s="11"/>
    </row>
    <row r="212" spans="1:1" ht="15.75" customHeight="1" x14ac:dyDescent="0.25">
      <c r="A212" s="11"/>
    </row>
    <row r="213" spans="1:1" ht="15.75" customHeight="1" x14ac:dyDescent="0.25">
      <c r="A213" s="11"/>
    </row>
    <row r="214" spans="1:1" ht="15.75" customHeight="1" x14ac:dyDescent="0.25">
      <c r="A214" s="11"/>
    </row>
    <row r="215" spans="1:1" ht="15.75" customHeight="1" x14ac:dyDescent="0.25">
      <c r="A215" s="11"/>
    </row>
    <row r="216" spans="1:1" ht="15.75" customHeight="1" x14ac:dyDescent="0.25">
      <c r="A216" s="11"/>
    </row>
    <row r="217" spans="1:1" ht="15.75" customHeight="1" x14ac:dyDescent="0.25">
      <c r="A217" s="11"/>
    </row>
    <row r="218" spans="1:1" ht="15.75" customHeight="1" x14ac:dyDescent="0.25">
      <c r="A218" s="11"/>
    </row>
    <row r="219" spans="1:1" ht="15.75" customHeight="1" x14ac:dyDescent="0.25">
      <c r="A219" s="11"/>
    </row>
    <row r="220" spans="1:1" ht="15.75" customHeight="1" x14ac:dyDescent="0.25">
      <c r="A220" s="11"/>
    </row>
    <row r="221" spans="1:1" ht="15.75" customHeight="1" x14ac:dyDescent="0.25">
      <c r="A221" s="11"/>
    </row>
    <row r="222" spans="1:1" ht="15.75" customHeight="1" x14ac:dyDescent="0.25">
      <c r="A222" s="11"/>
    </row>
    <row r="223" spans="1:1" ht="15.75" customHeight="1" x14ac:dyDescent="0.25">
      <c r="A223" s="11"/>
    </row>
    <row r="224" spans="1:1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  <row r="957" spans="1:1" ht="15.75" customHeight="1" x14ac:dyDescent="0.25">
      <c r="A957" s="11"/>
    </row>
    <row r="958" spans="1:1" ht="15.75" customHeight="1" x14ac:dyDescent="0.25">
      <c r="A958" s="11"/>
    </row>
    <row r="959" spans="1:1" ht="15.75" customHeight="1" x14ac:dyDescent="0.25">
      <c r="A959" s="11"/>
    </row>
    <row r="960" spans="1:1" ht="15.75" customHeight="1" x14ac:dyDescent="0.25">
      <c r="A960" s="11"/>
    </row>
    <row r="961" spans="1:1" ht="15.75" customHeight="1" x14ac:dyDescent="0.25">
      <c r="A961" s="11"/>
    </row>
    <row r="962" spans="1:1" ht="15.75" customHeight="1" x14ac:dyDescent="0.25">
      <c r="A962" s="11"/>
    </row>
    <row r="963" spans="1:1" ht="15.75" customHeight="1" x14ac:dyDescent="0.25">
      <c r="A963" s="11"/>
    </row>
    <row r="964" spans="1:1" ht="15.75" customHeight="1" x14ac:dyDescent="0.25">
      <c r="A964" s="11"/>
    </row>
    <row r="965" spans="1:1" ht="15.75" customHeight="1" x14ac:dyDescent="0.25">
      <c r="A965" s="11"/>
    </row>
    <row r="966" spans="1:1" ht="15.75" customHeight="1" x14ac:dyDescent="0.25">
      <c r="A966" s="11"/>
    </row>
    <row r="967" spans="1:1" ht="15.75" customHeight="1" x14ac:dyDescent="0.25">
      <c r="A967" s="11"/>
    </row>
    <row r="968" spans="1:1" ht="15.75" customHeight="1" x14ac:dyDescent="0.25">
      <c r="A968" s="11"/>
    </row>
    <row r="969" spans="1:1" ht="15.75" customHeight="1" x14ac:dyDescent="0.25">
      <c r="A969" s="11"/>
    </row>
    <row r="970" spans="1:1" ht="15.75" customHeight="1" x14ac:dyDescent="0.25">
      <c r="A970" s="11"/>
    </row>
    <row r="971" spans="1:1" ht="15.75" customHeight="1" x14ac:dyDescent="0.25">
      <c r="A971" s="11"/>
    </row>
    <row r="972" spans="1:1" ht="15.75" customHeight="1" x14ac:dyDescent="0.25">
      <c r="A972" s="11"/>
    </row>
    <row r="973" spans="1:1" ht="15.75" customHeight="1" x14ac:dyDescent="0.25">
      <c r="A973" s="11"/>
    </row>
    <row r="974" spans="1:1" ht="15.75" customHeight="1" x14ac:dyDescent="0.25">
      <c r="A974" s="11"/>
    </row>
    <row r="975" spans="1:1" ht="15.75" customHeight="1" x14ac:dyDescent="0.25">
      <c r="A975" s="11"/>
    </row>
    <row r="976" spans="1:1" ht="15.75" customHeight="1" x14ac:dyDescent="0.25">
      <c r="A976" s="11"/>
    </row>
    <row r="977" spans="1:1" ht="15.75" customHeight="1" x14ac:dyDescent="0.25">
      <c r="A977" s="11"/>
    </row>
    <row r="978" spans="1:1" ht="15.75" customHeight="1" x14ac:dyDescent="0.25">
      <c r="A978" s="11"/>
    </row>
    <row r="979" spans="1:1" ht="15.75" customHeight="1" x14ac:dyDescent="0.25">
      <c r="A979" s="11"/>
    </row>
    <row r="980" spans="1:1" ht="15.75" customHeight="1" x14ac:dyDescent="0.25">
      <c r="A980" s="11"/>
    </row>
    <row r="981" spans="1:1" ht="15.75" customHeight="1" x14ac:dyDescent="0.25">
      <c r="A981" s="11"/>
    </row>
    <row r="982" spans="1:1" ht="15.75" customHeight="1" x14ac:dyDescent="0.25">
      <c r="A982" s="11"/>
    </row>
    <row r="983" spans="1:1" ht="15.75" customHeight="1" x14ac:dyDescent="0.25">
      <c r="A983" s="11"/>
    </row>
    <row r="984" spans="1:1" ht="15.75" customHeight="1" x14ac:dyDescent="0.25">
      <c r="A984" s="11"/>
    </row>
    <row r="985" spans="1:1" ht="15.75" customHeight="1" x14ac:dyDescent="0.25">
      <c r="A985" s="11"/>
    </row>
    <row r="986" spans="1:1" ht="15.75" customHeight="1" x14ac:dyDescent="0.25">
      <c r="A986" s="11"/>
    </row>
    <row r="987" spans="1:1" ht="15.75" customHeight="1" x14ac:dyDescent="0.25">
      <c r="A987" s="11"/>
    </row>
    <row r="988" spans="1:1" ht="15.75" customHeight="1" x14ac:dyDescent="0.25">
      <c r="A988" s="11"/>
    </row>
    <row r="989" spans="1:1" ht="15.75" customHeight="1" x14ac:dyDescent="0.25">
      <c r="A989" s="11"/>
    </row>
    <row r="990" spans="1:1" ht="15.75" customHeight="1" x14ac:dyDescent="0.25">
      <c r="A990" s="11"/>
    </row>
    <row r="991" spans="1:1" ht="15.75" customHeight="1" x14ac:dyDescent="0.25">
      <c r="A991" s="11"/>
    </row>
    <row r="992" spans="1:1" ht="15.75" customHeight="1" x14ac:dyDescent="0.25">
      <c r="A992" s="11"/>
    </row>
    <row r="993" spans="1:1" ht="15.75" customHeight="1" x14ac:dyDescent="0.25">
      <c r="A993" s="11"/>
    </row>
    <row r="994" spans="1:1" ht="15.75" customHeight="1" x14ac:dyDescent="0.25">
      <c r="A994" s="11"/>
    </row>
    <row r="995" spans="1:1" ht="15.75" customHeight="1" x14ac:dyDescent="0.25">
      <c r="A995" s="11"/>
    </row>
    <row r="996" spans="1:1" ht="15.75" customHeight="1" x14ac:dyDescent="0.25">
      <c r="A996" s="11"/>
    </row>
    <row r="997" spans="1:1" ht="15.75" customHeight="1" x14ac:dyDescent="0.25">
      <c r="A997" s="11"/>
    </row>
    <row r="998" spans="1:1" ht="15.75" customHeight="1" x14ac:dyDescent="0.25">
      <c r="A998" s="11"/>
    </row>
    <row r="999" spans="1:1" ht="15.75" customHeight="1" x14ac:dyDescent="0.25">
      <c r="A999" s="11"/>
    </row>
    <row r="1000" spans="1:1" ht="15.75" customHeight="1" x14ac:dyDescent="0.25">
      <c r="A1000" s="11"/>
    </row>
  </sheetData>
  <conditionalFormatting sqref="B2:AL19">
    <cfRule type="cellIs" dxfId="23" priority="1" operator="lessThanOrEqual">
      <formula>3</formula>
    </cfRule>
  </conditionalFormatting>
  <conditionalFormatting sqref="B2:AL19">
    <cfRule type="cellIs" dxfId="22" priority="2" operator="greaterThan">
      <formula>3</formula>
    </cfRule>
  </conditionalFormatting>
  <conditionalFormatting sqref="B2:AL19">
    <cfRule type="containsText" dxfId="21" priority="3" operator="containsText" text="Pending">
      <formula>NOT(ISERROR(SEARCH(("Pending"),(B2))))</formula>
    </cfRule>
  </conditionalFormatting>
  <conditionalFormatting sqref="B2:AL19">
    <cfRule type="containsText" dxfId="20" priority="4" operator="containsText" text="N/A">
      <formula>NOT(ISERROR(SEARCH(("N/A"),(B2))))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7" sqref="F7"/>
    </sheetView>
  </sheetViews>
  <sheetFormatPr defaultColWidth="14.44140625" defaultRowHeight="15" customHeight="1" x14ac:dyDescent="0.25"/>
  <cols>
    <col min="1" max="1" width="42.6640625" customWidth="1"/>
    <col min="2" max="6" width="14.44140625" customWidth="1"/>
    <col min="7" max="7" width="18.88671875" customWidth="1"/>
    <col min="8" max="8" width="15.33203125" customWidth="1"/>
    <col min="9" max="13" width="14.44140625" customWidth="1"/>
    <col min="14" max="14" width="14.6640625" customWidth="1"/>
    <col min="15" max="15" width="16.44140625" customWidth="1"/>
    <col min="16" max="16" width="16.33203125" customWidth="1"/>
    <col min="17" max="17" width="15.5546875" customWidth="1"/>
    <col min="18" max="31" width="14.44140625" customWidth="1"/>
    <col min="32" max="32" width="20.33203125" customWidth="1"/>
    <col min="33" max="34" width="14.44140625" customWidth="1"/>
    <col min="35" max="36" width="23.44140625" customWidth="1"/>
    <col min="37" max="37" width="17.33203125" customWidth="1"/>
    <col min="38" max="39" width="14.44140625" customWidth="1"/>
  </cols>
  <sheetData>
    <row r="1" spans="1:39" ht="36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4" t="s">
        <v>27</v>
      </c>
      <c r="AB1" s="4" t="s">
        <v>28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34</v>
      </c>
      <c r="AI1" s="4" t="s">
        <v>35</v>
      </c>
      <c r="AJ1" s="4" t="s">
        <v>36</v>
      </c>
      <c r="AK1" s="4" t="s">
        <v>37</v>
      </c>
      <c r="AL1" s="4" t="s">
        <v>38</v>
      </c>
      <c r="AM1" s="4" t="s">
        <v>39</v>
      </c>
    </row>
    <row r="2" spans="1:39" ht="21" customHeight="1" x14ac:dyDescent="0.25">
      <c r="A2" s="5" t="s">
        <v>40</v>
      </c>
      <c r="B2" s="7">
        <v>0</v>
      </c>
      <c r="C2" s="8">
        <v>13</v>
      </c>
      <c r="D2">
        <v>13</v>
      </c>
      <c r="E2" s="9">
        <v>0</v>
      </c>
      <c r="F2" s="9">
        <v>0</v>
      </c>
      <c r="G2" s="9">
        <v>0</v>
      </c>
      <c r="H2" s="9">
        <v>10</v>
      </c>
      <c r="I2" s="9">
        <v>0</v>
      </c>
      <c r="K2" s="9">
        <v>14</v>
      </c>
      <c r="L2" s="9">
        <v>0</v>
      </c>
      <c r="M2" s="9">
        <v>9</v>
      </c>
      <c r="N2" s="9">
        <v>8</v>
      </c>
      <c r="O2" s="9">
        <v>7</v>
      </c>
      <c r="P2">
        <v>0</v>
      </c>
      <c r="Q2" s="9">
        <v>0</v>
      </c>
      <c r="R2" s="9">
        <v>0</v>
      </c>
      <c r="S2" s="9">
        <v>12</v>
      </c>
      <c r="T2" s="9">
        <v>9</v>
      </c>
      <c r="AD2">
        <v>29.9</v>
      </c>
      <c r="AL2">
        <f t="shared" ref="AL2:AL19" si="0">SUM(B2:AK2)</f>
        <v>124.9</v>
      </c>
      <c r="AM2">
        <f t="shared" ref="AM2:AM19" si="1">_xlfn.RANK.AVG(AL2,$AL$2:$AL$19)</f>
        <v>6</v>
      </c>
    </row>
    <row r="3" spans="1:39" ht="21" customHeight="1" x14ac:dyDescent="0.25">
      <c r="A3" s="5" t="s">
        <v>41</v>
      </c>
      <c r="B3" s="7">
        <v>0</v>
      </c>
      <c r="C3" s="8">
        <v>0</v>
      </c>
      <c r="D3">
        <v>6</v>
      </c>
      <c r="E3" s="9">
        <v>0</v>
      </c>
      <c r="F3" s="9">
        <v>0</v>
      </c>
      <c r="G3" s="9">
        <v>10</v>
      </c>
      <c r="H3" s="9">
        <v>0</v>
      </c>
      <c r="I3" s="9">
        <v>0</v>
      </c>
      <c r="K3" s="9">
        <v>0</v>
      </c>
      <c r="L3" s="9">
        <v>9</v>
      </c>
      <c r="M3" s="9">
        <v>10</v>
      </c>
      <c r="N3" s="9">
        <v>0</v>
      </c>
      <c r="O3" s="9">
        <v>9</v>
      </c>
      <c r="P3">
        <v>0</v>
      </c>
      <c r="Q3" s="9">
        <v>0</v>
      </c>
      <c r="R3" s="9">
        <v>0</v>
      </c>
      <c r="S3" s="9">
        <v>0</v>
      </c>
      <c r="T3">
        <v>11</v>
      </c>
      <c r="AD3">
        <v>0</v>
      </c>
      <c r="AL3">
        <f t="shared" si="0"/>
        <v>55</v>
      </c>
      <c r="AM3">
        <f t="shared" si="1"/>
        <v>14</v>
      </c>
    </row>
    <row r="4" spans="1:39" ht="21" customHeight="1" x14ac:dyDescent="0.25">
      <c r="A4" s="5" t="s">
        <v>42</v>
      </c>
      <c r="B4" s="7">
        <v>13</v>
      </c>
      <c r="C4" s="8">
        <v>11</v>
      </c>
      <c r="D4">
        <v>0</v>
      </c>
      <c r="E4" s="9">
        <v>0</v>
      </c>
      <c r="F4" s="9">
        <v>8</v>
      </c>
      <c r="G4" s="9">
        <v>0</v>
      </c>
      <c r="H4" s="9">
        <v>0</v>
      </c>
      <c r="I4" s="9">
        <v>0</v>
      </c>
      <c r="K4" s="9">
        <v>9</v>
      </c>
      <c r="L4" s="9">
        <v>0</v>
      </c>
      <c r="M4" s="9">
        <v>0</v>
      </c>
      <c r="N4" s="9">
        <v>0</v>
      </c>
      <c r="O4" s="9">
        <v>0</v>
      </c>
      <c r="P4">
        <v>0</v>
      </c>
      <c r="Q4" s="9">
        <v>0</v>
      </c>
      <c r="R4" s="9">
        <v>8</v>
      </c>
      <c r="S4" s="9">
        <v>15</v>
      </c>
      <c r="T4" s="9">
        <v>0</v>
      </c>
      <c r="AD4">
        <v>37</v>
      </c>
      <c r="AE4">
        <v>15</v>
      </c>
      <c r="AF4">
        <v>13</v>
      </c>
      <c r="AG4">
        <v>14</v>
      </c>
      <c r="AH4">
        <v>13</v>
      </c>
      <c r="AI4">
        <v>13</v>
      </c>
      <c r="AJ4">
        <v>13</v>
      </c>
      <c r="AK4">
        <v>13</v>
      </c>
      <c r="AL4">
        <f t="shared" si="0"/>
        <v>195</v>
      </c>
      <c r="AM4" s="10">
        <f t="shared" si="1"/>
        <v>3</v>
      </c>
    </row>
    <row r="5" spans="1:39" ht="21" customHeight="1" x14ac:dyDescent="0.25">
      <c r="A5" s="5" t="s">
        <v>44</v>
      </c>
      <c r="B5" s="7">
        <v>10</v>
      </c>
      <c r="C5" s="8">
        <v>9</v>
      </c>
      <c r="D5">
        <v>9</v>
      </c>
      <c r="E5" s="9">
        <v>9</v>
      </c>
      <c r="F5" s="9">
        <v>0</v>
      </c>
      <c r="G5" s="9">
        <v>0</v>
      </c>
      <c r="H5" s="9">
        <v>8</v>
      </c>
      <c r="I5" s="9">
        <v>0</v>
      </c>
      <c r="J5">
        <v>10</v>
      </c>
      <c r="K5" s="9">
        <v>12</v>
      </c>
      <c r="L5" s="9">
        <v>0</v>
      </c>
      <c r="M5" s="9">
        <v>0</v>
      </c>
      <c r="N5" s="9">
        <v>0</v>
      </c>
      <c r="O5" s="9">
        <v>0</v>
      </c>
      <c r="P5" s="9">
        <v>10</v>
      </c>
      <c r="Q5" s="9">
        <v>0</v>
      </c>
      <c r="R5" s="9">
        <v>7</v>
      </c>
      <c r="S5" s="9">
        <v>14</v>
      </c>
      <c r="T5" s="9">
        <v>15</v>
      </c>
      <c r="U5" s="9"/>
      <c r="AD5">
        <v>97.5</v>
      </c>
      <c r="AF5">
        <v>15</v>
      </c>
      <c r="AG5">
        <v>15</v>
      </c>
      <c r="AH5">
        <v>15</v>
      </c>
      <c r="AI5">
        <v>15</v>
      </c>
      <c r="AJ5">
        <v>15</v>
      </c>
      <c r="AK5">
        <v>15</v>
      </c>
      <c r="AL5">
        <f t="shared" si="0"/>
        <v>300.5</v>
      </c>
      <c r="AM5" s="10">
        <f t="shared" si="1"/>
        <v>1</v>
      </c>
    </row>
    <row r="6" spans="1:39" ht="21" customHeight="1" x14ac:dyDescent="0.25">
      <c r="A6" s="5" t="s">
        <v>45</v>
      </c>
      <c r="B6" s="7">
        <v>0</v>
      </c>
      <c r="C6" s="8">
        <v>0</v>
      </c>
      <c r="D6">
        <v>0</v>
      </c>
      <c r="E6" s="9">
        <v>10</v>
      </c>
      <c r="F6" s="9">
        <v>0</v>
      </c>
      <c r="G6" s="9">
        <v>9</v>
      </c>
      <c r="H6" s="9">
        <v>0</v>
      </c>
      <c r="I6" s="9">
        <v>0</v>
      </c>
      <c r="K6" s="9">
        <v>0</v>
      </c>
      <c r="L6" s="9">
        <v>8</v>
      </c>
      <c r="M6" s="9">
        <v>7</v>
      </c>
      <c r="N6" s="9">
        <v>0</v>
      </c>
      <c r="O6" s="9">
        <v>0</v>
      </c>
      <c r="P6">
        <v>0</v>
      </c>
      <c r="Q6" s="9">
        <v>0</v>
      </c>
      <c r="R6" s="9">
        <v>10</v>
      </c>
      <c r="S6" s="9">
        <v>0</v>
      </c>
      <c r="T6">
        <v>6</v>
      </c>
      <c r="AD6">
        <v>0</v>
      </c>
      <c r="AL6">
        <f t="shared" si="0"/>
        <v>50</v>
      </c>
      <c r="AM6">
        <f t="shared" si="1"/>
        <v>15.5</v>
      </c>
    </row>
    <row r="7" spans="1:39" ht="21" customHeight="1" x14ac:dyDescent="0.25">
      <c r="A7" s="5" t="s">
        <v>46</v>
      </c>
      <c r="B7" s="7">
        <v>15</v>
      </c>
      <c r="C7" s="8">
        <v>0</v>
      </c>
      <c r="D7">
        <v>11</v>
      </c>
      <c r="E7" s="9">
        <v>0</v>
      </c>
      <c r="F7" s="9">
        <v>9</v>
      </c>
      <c r="G7" s="9">
        <v>0</v>
      </c>
      <c r="H7" s="9">
        <v>0</v>
      </c>
      <c r="I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>
        <v>0</v>
      </c>
      <c r="Q7">
        <v>10</v>
      </c>
      <c r="R7" s="9">
        <v>0</v>
      </c>
      <c r="S7" s="9">
        <v>8</v>
      </c>
      <c r="T7" s="9">
        <v>7</v>
      </c>
      <c r="AD7">
        <v>2.9</v>
      </c>
      <c r="AL7">
        <f t="shared" si="0"/>
        <v>62.9</v>
      </c>
      <c r="AM7">
        <f t="shared" si="1"/>
        <v>13</v>
      </c>
    </row>
    <row r="8" spans="1:39" ht="21" customHeight="1" x14ac:dyDescent="0.25">
      <c r="A8" s="5" t="s">
        <v>47</v>
      </c>
      <c r="B8" s="7">
        <v>14</v>
      </c>
      <c r="C8" s="8">
        <v>0</v>
      </c>
      <c r="D8">
        <v>0</v>
      </c>
      <c r="E8" s="9">
        <v>8</v>
      </c>
      <c r="F8" s="9">
        <v>0</v>
      </c>
      <c r="G8" s="9">
        <v>0</v>
      </c>
      <c r="H8" s="9">
        <v>0</v>
      </c>
      <c r="I8" s="9">
        <v>0</v>
      </c>
      <c r="K8" s="9">
        <v>0</v>
      </c>
      <c r="L8" s="9">
        <v>10</v>
      </c>
      <c r="M8" s="9">
        <v>0</v>
      </c>
      <c r="N8" s="9">
        <v>0</v>
      </c>
      <c r="O8" s="9">
        <v>0</v>
      </c>
      <c r="P8">
        <v>0</v>
      </c>
      <c r="Q8" s="9">
        <v>0</v>
      </c>
      <c r="R8" s="9">
        <v>14</v>
      </c>
      <c r="S8" s="9">
        <v>0</v>
      </c>
      <c r="T8">
        <v>10</v>
      </c>
      <c r="AD8">
        <v>20</v>
      </c>
      <c r="AL8">
        <f t="shared" si="0"/>
        <v>76</v>
      </c>
      <c r="AM8">
        <f t="shared" si="1"/>
        <v>11</v>
      </c>
    </row>
    <row r="9" spans="1:39" ht="21" customHeight="1" x14ac:dyDescent="0.25">
      <c r="A9" s="5" t="s">
        <v>48</v>
      </c>
      <c r="B9" s="7">
        <v>6</v>
      </c>
      <c r="C9" s="8">
        <v>0</v>
      </c>
      <c r="D9">
        <v>10</v>
      </c>
      <c r="E9" s="9">
        <v>0</v>
      </c>
      <c r="F9" s="9">
        <v>10</v>
      </c>
      <c r="G9" s="9">
        <v>0</v>
      </c>
      <c r="H9" s="9">
        <v>0</v>
      </c>
      <c r="I9" s="9">
        <v>0</v>
      </c>
      <c r="J9">
        <v>7</v>
      </c>
      <c r="K9" s="9">
        <v>7</v>
      </c>
      <c r="L9" s="9">
        <v>0</v>
      </c>
      <c r="M9" s="9">
        <v>0</v>
      </c>
      <c r="N9" s="9">
        <v>0</v>
      </c>
      <c r="O9" s="9">
        <v>0</v>
      </c>
      <c r="P9">
        <v>0</v>
      </c>
      <c r="Q9" s="9">
        <v>0</v>
      </c>
      <c r="R9" s="9">
        <v>10</v>
      </c>
      <c r="S9" s="9">
        <v>0</v>
      </c>
      <c r="T9">
        <v>12</v>
      </c>
      <c r="AD9">
        <v>82.1</v>
      </c>
      <c r="AF9">
        <v>14</v>
      </c>
      <c r="AG9">
        <v>13</v>
      </c>
      <c r="AH9">
        <v>14</v>
      </c>
      <c r="AI9">
        <v>14</v>
      </c>
      <c r="AJ9">
        <v>14</v>
      </c>
      <c r="AK9">
        <v>14</v>
      </c>
      <c r="AL9">
        <f t="shared" si="0"/>
        <v>227.1</v>
      </c>
      <c r="AM9" s="10">
        <f t="shared" si="1"/>
        <v>2</v>
      </c>
    </row>
    <row r="10" spans="1:39" ht="21" customHeight="1" x14ac:dyDescent="0.25">
      <c r="A10" s="5" t="s">
        <v>49</v>
      </c>
      <c r="B10" s="7">
        <v>0</v>
      </c>
      <c r="C10" s="8">
        <v>6</v>
      </c>
      <c r="D10">
        <v>0</v>
      </c>
      <c r="E10" s="9">
        <v>0</v>
      </c>
      <c r="F10" s="9">
        <v>0</v>
      </c>
      <c r="G10" s="9">
        <v>7</v>
      </c>
      <c r="H10" s="9">
        <v>0</v>
      </c>
      <c r="I10" s="9">
        <v>0</v>
      </c>
      <c r="K10" s="9">
        <v>0</v>
      </c>
      <c r="L10" s="9">
        <v>0</v>
      </c>
      <c r="M10" s="9">
        <v>8</v>
      </c>
      <c r="N10" s="9">
        <v>7</v>
      </c>
      <c r="O10" s="9">
        <v>0</v>
      </c>
      <c r="P10">
        <v>0</v>
      </c>
      <c r="Q10" s="9">
        <v>0</v>
      </c>
      <c r="R10" s="9">
        <v>0</v>
      </c>
      <c r="S10" s="9">
        <v>0</v>
      </c>
      <c r="T10" s="9">
        <v>0</v>
      </c>
      <c r="AD10">
        <v>0</v>
      </c>
      <c r="AL10">
        <f t="shared" si="0"/>
        <v>28</v>
      </c>
      <c r="AM10">
        <f t="shared" si="1"/>
        <v>18</v>
      </c>
    </row>
    <row r="11" spans="1:39" ht="21" customHeight="1" x14ac:dyDescent="0.25">
      <c r="A11" s="5" t="s">
        <v>50</v>
      </c>
      <c r="B11" s="7">
        <v>11</v>
      </c>
      <c r="C11" s="8">
        <v>14</v>
      </c>
      <c r="D11">
        <v>0</v>
      </c>
      <c r="E11" s="9">
        <v>7</v>
      </c>
      <c r="F11" s="9">
        <v>7</v>
      </c>
      <c r="G11" s="9">
        <v>0</v>
      </c>
      <c r="H11" s="9">
        <v>0</v>
      </c>
      <c r="I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>
        <v>0</v>
      </c>
      <c r="Q11" s="9">
        <v>0</v>
      </c>
      <c r="R11" s="9">
        <v>0</v>
      </c>
      <c r="S11" s="9">
        <v>10</v>
      </c>
      <c r="T11" s="9">
        <v>0</v>
      </c>
      <c r="AD11">
        <v>27.5</v>
      </c>
      <c r="AE11">
        <v>13</v>
      </c>
      <c r="AL11">
        <f t="shared" si="0"/>
        <v>89.5</v>
      </c>
      <c r="AM11">
        <f t="shared" si="1"/>
        <v>9</v>
      </c>
    </row>
    <row r="12" spans="1:39" ht="21" customHeight="1" x14ac:dyDescent="0.25">
      <c r="A12" s="5" t="s">
        <v>51</v>
      </c>
      <c r="B12" s="7">
        <v>12</v>
      </c>
      <c r="C12" s="8">
        <v>7</v>
      </c>
      <c r="D12">
        <v>14</v>
      </c>
      <c r="E12" s="9">
        <v>0</v>
      </c>
      <c r="F12" s="9">
        <v>0</v>
      </c>
      <c r="G12" s="9">
        <v>0</v>
      </c>
      <c r="H12" s="9">
        <v>9</v>
      </c>
      <c r="I12" s="9">
        <v>10</v>
      </c>
      <c r="J12">
        <v>8</v>
      </c>
      <c r="K12" s="9">
        <v>15</v>
      </c>
      <c r="L12" s="9">
        <v>7</v>
      </c>
      <c r="M12" s="9">
        <v>0</v>
      </c>
      <c r="N12" s="9">
        <v>10</v>
      </c>
      <c r="O12" s="9">
        <v>0</v>
      </c>
      <c r="P12">
        <v>0</v>
      </c>
      <c r="Q12">
        <v>8</v>
      </c>
      <c r="R12" s="9">
        <v>11</v>
      </c>
      <c r="S12" s="9">
        <v>9</v>
      </c>
      <c r="T12">
        <v>13</v>
      </c>
      <c r="AD12">
        <v>28.6</v>
      </c>
      <c r="AL12">
        <f t="shared" si="0"/>
        <v>161.6</v>
      </c>
      <c r="AM12">
        <f t="shared" si="1"/>
        <v>5</v>
      </c>
    </row>
    <row r="13" spans="1:39" ht="21" customHeight="1" x14ac:dyDescent="0.25">
      <c r="A13" s="5" t="s">
        <v>52</v>
      </c>
      <c r="B13" s="7">
        <v>0</v>
      </c>
      <c r="C13" s="8">
        <v>0</v>
      </c>
      <c r="D13">
        <v>15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K13" s="9">
        <v>10</v>
      </c>
      <c r="L13" s="9">
        <v>0</v>
      </c>
      <c r="M13" s="9">
        <v>0</v>
      </c>
      <c r="N13" s="9">
        <v>0</v>
      </c>
      <c r="O13" s="9">
        <v>8</v>
      </c>
      <c r="P13" s="9">
        <v>7</v>
      </c>
      <c r="Q13">
        <v>9</v>
      </c>
      <c r="R13" s="9">
        <v>0</v>
      </c>
      <c r="S13" s="9">
        <v>0</v>
      </c>
      <c r="T13" s="9">
        <v>0</v>
      </c>
      <c r="AD13">
        <v>17.100000000000001</v>
      </c>
      <c r="AL13">
        <f t="shared" si="0"/>
        <v>66.099999999999994</v>
      </c>
      <c r="AM13">
        <f t="shared" si="1"/>
        <v>12</v>
      </c>
    </row>
    <row r="14" spans="1:39" ht="21" customHeight="1" x14ac:dyDescent="0.25">
      <c r="A14" s="5" t="s">
        <v>53</v>
      </c>
      <c r="B14" s="7">
        <v>0</v>
      </c>
      <c r="C14" s="8">
        <v>0</v>
      </c>
      <c r="D14">
        <v>0</v>
      </c>
      <c r="E14" s="9">
        <v>0</v>
      </c>
      <c r="F14" s="9">
        <v>0</v>
      </c>
      <c r="G14" s="9">
        <v>0</v>
      </c>
      <c r="H14" s="9">
        <v>0</v>
      </c>
      <c r="I14" s="9">
        <v>9</v>
      </c>
      <c r="K14" s="9">
        <v>13</v>
      </c>
      <c r="L14" s="9">
        <v>0</v>
      </c>
      <c r="M14" s="9">
        <v>0</v>
      </c>
      <c r="N14" s="9">
        <v>9</v>
      </c>
      <c r="O14" s="9">
        <v>10</v>
      </c>
      <c r="P14">
        <v>0</v>
      </c>
      <c r="Q14" s="9">
        <v>0</v>
      </c>
      <c r="R14" s="9">
        <v>9</v>
      </c>
      <c r="S14" s="9">
        <v>0</v>
      </c>
      <c r="T14" s="9">
        <v>0</v>
      </c>
      <c r="AD14">
        <v>0</v>
      </c>
      <c r="AL14">
        <f t="shared" si="0"/>
        <v>50</v>
      </c>
      <c r="AM14">
        <f t="shared" si="1"/>
        <v>15.5</v>
      </c>
    </row>
    <row r="15" spans="1:39" ht="21" customHeight="1" x14ac:dyDescent="0.25">
      <c r="A15" s="5" t="s">
        <v>54</v>
      </c>
      <c r="B15" s="7">
        <v>8</v>
      </c>
      <c r="C15" s="8">
        <v>8</v>
      </c>
      <c r="D15">
        <v>13</v>
      </c>
      <c r="E15" s="9">
        <v>0</v>
      </c>
      <c r="F15" s="9">
        <v>0</v>
      </c>
      <c r="G15" s="9">
        <v>0</v>
      </c>
      <c r="H15" s="9">
        <v>7</v>
      </c>
      <c r="I15" s="9">
        <v>7</v>
      </c>
      <c r="J15">
        <v>9</v>
      </c>
      <c r="K15" s="9">
        <v>8</v>
      </c>
      <c r="L15" s="9">
        <v>0</v>
      </c>
      <c r="M15" s="9">
        <v>0</v>
      </c>
      <c r="N15" s="9">
        <v>0</v>
      </c>
      <c r="O15" s="9">
        <v>0</v>
      </c>
      <c r="P15" s="9">
        <v>8</v>
      </c>
      <c r="Q15" s="9">
        <v>0</v>
      </c>
      <c r="R15" s="9">
        <v>12</v>
      </c>
      <c r="S15" s="9">
        <v>13</v>
      </c>
      <c r="T15" s="9">
        <v>14</v>
      </c>
      <c r="U15" s="9"/>
      <c r="AD15">
        <v>73.7</v>
      </c>
      <c r="AL15">
        <f t="shared" si="0"/>
        <v>180.7</v>
      </c>
      <c r="AM15">
        <f t="shared" si="1"/>
        <v>4</v>
      </c>
    </row>
    <row r="16" spans="1:39" ht="21" customHeight="1" x14ac:dyDescent="0.25">
      <c r="A16" s="5" t="s">
        <v>55</v>
      </c>
      <c r="B16" s="7">
        <v>9</v>
      </c>
      <c r="C16" s="8">
        <v>10</v>
      </c>
      <c r="D16">
        <v>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>
        <v>0</v>
      </c>
      <c r="Q16" s="9">
        <v>0</v>
      </c>
      <c r="R16" s="9">
        <v>6</v>
      </c>
      <c r="S16" s="9">
        <v>0</v>
      </c>
      <c r="T16" s="9">
        <v>0</v>
      </c>
      <c r="AD16">
        <v>71.3</v>
      </c>
      <c r="AL16">
        <f t="shared" si="0"/>
        <v>104.3</v>
      </c>
      <c r="AM16">
        <f t="shared" si="1"/>
        <v>7</v>
      </c>
    </row>
    <row r="17" spans="1:39" ht="21" customHeight="1" x14ac:dyDescent="0.25">
      <c r="A17" s="5" t="s">
        <v>56</v>
      </c>
      <c r="B17" s="7">
        <v>0</v>
      </c>
      <c r="C17" s="8">
        <v>15</v>
      </c>
      <c r="D17">
        <v>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K17" s="9">
        <v>6</v>
      </c>
      <c r="L17" s="9">
        <v>0</v>
      </c>
      <c r="M17" s="9">
        <v>0</v>
      </c>
      <c r="N17" s="9">
        <v>0</v>
      </c>
      <c r="O17" s="9">
        <v>0</v>
      </c>
      <c r="P17">
        <v>0</v>
      </c>
      <c r="Q17" s="9">
        <v>0</v>
      </c>
      <c r="R17" s="9">
        <v>13</v>
      </c>
      <c r="S17" s="9">
        <v>6</v>
      </c>
      <c r="T17" s="9">
        <v>0</v>
      </c>
      <c r="AD17">
        <v>15.1</v>
      </c>
      <c r="AE17">
        <v>14</v>
      </c>
      <c r="AL17">
        <f t="shared" si="0"/>
        <v>76.099999999999994</v>
      </c>
      <c r="AM17">
        <f t="shared" si="1"/>
        <v>10</v>
      </c>
    </row>
    <row r="18" spans="1:39" ht="21" customHeight="1" x14ac:dyDescent="0.25">
      <c r="A18" s="5" t="s">
        <v>57</v>
      </c>
      <c r="B18" s="7">
        <v>0</v>
      </c>
      <c r="C18" s="8">
        <v>13</v>
      </c>
      <c r="D1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9">
        <v>11</v>
      </c>
      <c r="L18" s="9">
        <v>0</v>
      </c>
      <c r="M18" s="9">
        <v>0</v>
      </c>
      <c r="N18" s="9">
        <v>0</v>
      </c>
      <c r="O18" s="9">
        <v>0</v>
      </c>
      <c r="P18">
        <v>0</v>
      </c>
      <c r="Q18" s="9">
        <v>0</v>
      </c>
      <c r="R18" s="9">
        <v>0</v>
      </c>
      <c r="S18" s="9">
        <v>11</v>
      </c>
      <c r="T18" s="9">
        <v>0</v>
      </c>
      <c r="AD18">
        <v>2.1</v>
      </c>
      <c r="AL18">
        <f t="shared" si="0"/>
        <v>37.1</v>
      </c>
      <c r="AM18">
        <f t="shared" si="1"/>
        <v>17</v>
      </c>
    </row>
    <row r="19" spans="1:39" ht="21" customHeight="1" x14ac:dyDescent="0.25">
      <c r="A19" s="5" t="s">
        <v>58</v>
      </c>
      <c r="B19" s="7">
        <v>7</v>
      </c>
      <c r="C19" s="8">
        <v>0</v>
      </c>
      <c r="D19">
        <v>0</v>
      </c>
      <c r="E19" s="9">
        <v>0</v>
      </c>
      <c r="F19" s="9">
        <v>0</v>
      </c>
      <c r="G19" s="9">
        <v>8</v>
      </c>
      <c r="H19" s="9">
        <v>0</v>
      </c>
      <c r="I19" s="9">
        <v>8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9</v>
      </c>
      <c r="Q19">
        <v>7</v>
      </c>
      <c r="R19" s="9">
        <v>0</v>
      </c>
      <c r="S19" s="9">
        <v>7</v>
      </c>
      <c r="T19" s="9">
        <v>8</v>
      </c>
      <c r="AD19">
        <v>44.7</v>
      </c>
      <c r="AL19">
        <f t="shared" si="0"/>
        <v>98.7</v>
      </c>
      <c r="AM19">
        <f t="shared" si="1"/>
        <v>8</v>
      </c>
    </row>
    <row r="20" spans="1:39" ht="15.75" customHeight="1" x14ac:dyDescent="0.25">
      <c r="C20" s="8"/>
    </row>
    <row r="21" spans="1:39" ht="15.75" customHeight="1" x14ac:dyDescent="0.25">
      <c r="C21" s="8"/>
    </row>
    <row r="22" spans="1:39" ht="15.75" customHeight="1" x14ac:dyDescent="0.25"/>
    <row r="23" spans="1:39" ht="15.75" customHeight="1" x14ac:dyDescent="0.25"/>
    <row r="24" spans="1:39" ht="15.75" customHeight="1" x14ac:dyDescent="0.25"/>
    <row r="25" spans="1:39" ht="15.75" customHeight="1" x14ac:dyDescent="0.25"/>
    <row r="26" spans="1:39" ht="15.75" customHeight="1" x14ac:dyDescent="0.25"/>
    <row r="27" spans="1:39" ht="15.75" customHeight="1" x14ac:dyDescent="0.25"/>
    <row r="28" spans="1:39" ht="15.75" customHeight="1" x14ac:dyDescent="0.25"/>
    <row r="29" spans="1:39" ht="15.75" customHeight="1" x14ac:dyDescent="0.25"/>
    <row r="30" spans="1:39" ht="15.75" customHeight="1" x14ac:dyDescent="0.25"/>
    <row r="31" spans="1:39" ht="15.75" customHeight="1" x14ac:dyDescent="0.25"/>
    <row r="32" spans="1:3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B2:I19 K2:P19 R2:S19 U2:AD19">
    <cfRule type="cellIs" dxfId="19" priority="1" operator="lessThanOrEqual">
      <formula>3</formula>
    </cfRule>
  </conditionalFormatting>
  <conditionalFormatting sqref="B2:I19 K2:P19 R2:S19 U2:AD19">
    <cfRule type="cellIs" dxfId="18" priority="2" operator="greaterThan">
      <formula>3</formula>
    </cfRule>
  </conditionalFormatting>
  <conditionalFormatting sqref="B2:I19 K2:P19 R2:S19 U2:AD19">
    <cfRule type="containsText" dxfId="17" priority="3" operator="containsText" text="Pending">
      <formula>NOT(ISERROR(SEARCH(("Pending"),(B2))))</formula>
    </cfRule>
  </conditionalFormatting>
  <conditionalFormatting sqref="B2:I19 K2:P19 R2:S19 U2:AD19">
    <cfRule type="containsText" dxfId="16" priority="4" operator="containsText" text="N/A">
      <formula>NOT(ISERROR(SEARCH(("N/A"),(B2))))</formula>
    </cfRule>
  </conditionalFormatting>
  <conditionalFormatting sqref="J2:J19">
    <cfRule type="cellIs" dxfId="15" priority="5" operator="lessThanOrEqual">
      <formula>3</formula>
    </cfRule>
  </conditionalFormatting>
  <conditionalFormatting sqref="J2:J19">
    <cfRule type="cellIs" dxfId="14" priority="6" operator="greaterThan">
      <formula>3</formula>
    </cfRule>
  </conditionalFormatting>
  <conditionalFormatting sqref="J2:J19">
    <cfRule type="containsText" dxfId="13" priority="7" operator="containsText" text="Pending">
      <formula>NOT(ISERROR(SEARCH(("Pending"),(J2))))</formula>
    </cfRule>
  </conditionalFormatting>
  <conditionalFormatting sqref="J2:J19">
    <cfRule type="containsText" dxfId="12" priority="8" operator="containsText" text="N/A">
      <formula>NOT(ISERROR(SEARCH(("N/A"),(J2))))</formula>
    </cfRule>
  </conditionalFormatting>
  <conditionalFormatting sqref="Q2:Q19">
    <cfRule type="cellIs" dxfId="11" priority="9" operator="lessThanOrEqual">
      <formula>3</formula>
    </cfRule>
  </conditionalFormatting>
  <conditionalFormatting sqref="Q2:Q19">
    <cfRule type="cellIs" dxfId="10" priority="10" operator="greaterThan">
      <formula>3</formula>
    </cfRule>
  </conditionalFormatting>
  <conditionalFormatting sqref="Q2:Q19">
    <cfRule type="containsText" dxfId="9" priority="11" operator="containsText" text="Pending">
      <formula>NOT(ISERROR(SEARCH(("Pending"),(Q2))))</formula>
    </cfRule>
  </conditionalFormatting>
  <conditionalFormatting sqref="Q2:Q19">
    <cfRule type="containsText" dxfId="8" priority="12" operator="containsText" text="N/A">
      <formula>NOT(ISERROR(SEARCH(("N/A"),(Q2))))</formula>
    </cfRule>
  </conditionalFormatting>
  <conditionalFormatting sqref="AE2:AK19">
    <cfRule type="cellIs" dxfId="7" priority="13" operator="lessThanOrEqual">
      <formula>3</formula>
    </cfRule>
  </conditionalFormatting>
  <conditionalFormatting sqref="AE2:AK19">
    <cfRule type="cellIs" dxfId="6" priority="14" operator="greaterThan">
      <formula>3</formula>
    </cfRule>
  </conditionalFormatting>
  <conditionalFormatting sqref="AE2:AK19">
    <cfRule type="containsText" dxfId="5" priority="15" operator="containsText" text="Pending">
      <formula>NOT(ISERROR(SEARCH(("Pending"),(AE2))))</formula>
    </cfRule>
  </conditionalFormatting>
  <conditionalFormatting sqref="AE2:AK19">
    <cfRule type="containsText" dxfId="4" priority="16" operator="containsText" text="N/A">
      <formula>NOT(ISERROR(SEARCH(("N/A"),(AE2))))</formula>
    </cfRule>
  </conditionalFormatting>
  <conditionalFormatting sqref="T2:T19">
    <cfRule type="cellIs" dxfId="3" priority="17" operator="lessThanOrEqual">
      <formula>3</formula>
    </cfRule>
  </conditionalFormatting>
  <conditionalFormatting sqref="T2:T19">
    <cfRule type="cellIs" dxfId="2" priority="18" operator="greaterThan">
      <formula>3</formula>
    </cfRule>
  </conditionalFormatting>
  <conditionalFormatting sqref="T2:T19">
    <cfRule type="containsText" dxfId="1" priority="19" operator="containsText" text="Pending">
      <formula>NOT(ISERROR(SEARCH(("Pending"),(T2))))</formula>
    </cfRule>
  </conditionalFormatting>
  <conditionalFormatting sqref="T2:T19">
    <cfRule type="containsText" dxfId="0" priority="20" operator="containsText" text="N/A">
      <formula>NOT(ISERROR(SEARCH(("N/A"),(T2))))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Events</vt:lpstr>
      <vt:lpstr>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Paxson Renee Lowther</dc:creator>
  <cp:lastModifiedBy>juan andres garci ortega</cp:lastModifiedBy>
  <dcterms:created xsi:type="dcterms:W3CDTF">2018-05-03T01:58:44Z</dcterms:created>
  <dcterms:modified xsi:type="dcterms:W3CDTF">2018-08-22T23:11:53Z</dcterms:modified>
</cp:coreProperties>
</file>